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er\Desktop\Data analysis project\My Assignment\"/>
    </mc:Choice>
  </mc:AlternateContent>
  <xr:revisionPtr revIDLastSave="0" documentId="13_ncr:1_{F9B51861-6D09-487E-8A14-C120D4DD08DA}" xr6:coauthVersionLast="47" xr6:coauthVersionMax="47" xr10:uidLastSave="{00000000-0000-0000-0000-000000000000}"/>
  <bookViews>
    <workbookView xWindow="25080" yWindow="-120" windowWidth="29040" windowHeight="15840" tabRatio="699" activeTab="4" xr2:uid="{00000000-000D-0000-FFFF-FFFF00000000}"/>
  </bookViews>
  <sheets>
    <sheet name="Kickstarter_Challenge" sheetId="1" r:id="rId1"/>
    <sheet name="Theater Outcomes by Launch Date" sheetId="3" r:id="rId2"/>
    <sheet name="Outcomes Based on Goals" sheetId="4" r:id="rId3"/>
    <sheet name="Subcategory Statistics" sheetId="5" r:id="rId4"/>
    <sheet name="Descriptive Statistics" sheetId="6" r:id="rId5"/>
    <sheet name="Category Statistics" sheetId="7" r:id="rId6"/>
    <sheet name="Outcomes Based on Launch Date" sheetId="8" r:id="rId7"/>
    <sheet name="Edinburgh Research" sheetId="9" r:id="rId8"/>
  </sheets>
  <externalReferences>
    <externalReference r:id="rId9"/>
  </externalReferences>
  <definedNames>
    <definedName name="_xlnm._FilterDatabase" localSheetId="0" hidden="1">Kickstarter_Challenge!$A$1:$R$4115</definedName>
  </definedNames>
  <calcPr calcId="181029"/>
  <pivotCaches>
    <pivotCache cacheId="0" r:id="rId10"/>
    <pivotCache cacheId="5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9" l="1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D2" i="9"/>
  <c r="C2" i="9"/>
  <c r="B2" i="9"/>
  <c r="C13" i="6"/>
  <c r="B13" i="6"/>
  <c r="C12" i="6"/>
  <c r="C14" i="6" s="1"/>
  <c r="B12" i="6"/>
  <c r="B14" i="6" s="1"/>
  <c r="C11" i="6"/>
  <c r="B11" i="6"/>
  <c r="C10" i="6"/>
  <c r="B10" i="6"/>
  <c r="C9" i="6"/>
  <c r="B9" i="6"/>
  <c r="C6" i="6"/>
  <c r="B6" i="6"/>
  <c r="C5" i="6"/>
  <c r="C7" i="6" s="1"/>
  <c r="B5" i="6"/>
  <c r="B7" i="6" s="1"/>
  <c r="C4" i="6"/>
  <c r="B4" i="6"/>
  <c r="C3" i="6"/>
  <c r="B3" i="6"/>
  <c r="C2" i="6"/>
  <c r="B2" i="6"/>
  <c r="A21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/>
  <c r="Q1062" i="1"/>
  <c r="R1062" i="1" s="1"/>
  <c r="Q1063" i="1"/>
  <c r="R1063" i="1" s="1"/>
  <c r="Q1064" i="1"/>
  <c r="R1064" i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/>
  <c r="Q1094" i="1"/>
  <c r="R1094" i="1" s="1"/>
  <c r="Q1095" i="1"/>
  <c r="R1095" i="1" s="1"/>
  <c r="Q1096" i="1"/>
  <c r="R1096" i="1"/>
  <c r="Q1097" i="1"/>
  <c r="R1097" i="1" s="1"/>
  <c r="Q1098" i="1"/>
  <c r="R1098" i="1" s="1"/>
  <c r="Q1099" i="1"/>
  <c r="R1099" i="1" s="1"/>
  <c r="Q1100" i="1"/>
  <c r="R1100" i="1" s="1"/>
  <c r="Q1101" i="1"/>
  <c r="R1101" i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/>
  <c r="Q2510" i="1"/>
  <c r="R2510" i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/>
  <c r="Q3310" i="1"/>
  <c r="R3310" i="1" s="1"/>
  <c r="Q3311" i="1"/>
  <c r="R3311" i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/>
  <c r="Q3481" i="1"/>
  <c r="R3481" i="1" s="1"/>
  <c r="Q3482" i="1"/>
  <c r="R3482" i="1"/>
  <c r="Q3483" i="1"/>
  <c r="R3483" i="1"/>
  <c r="Q3484" i="1"/>
  <c r="R3484" i="1" s="1"/>
  <c r="Q3485" i="1"/>
  <c r="R3485" i="1" s="1"/>
  <c r="Q3486" i="1"/>
  <c r="R3486" i="1" s="1"/>
  <c r="Q3487" i="1"/>
  <c r="R3487" i="1" s="1"/>
  <c r="Q3488" i="1"/>
  <c r="R3488" i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E12" i="4" l="1"/>
  <c r="G12" i="4" s="1"/>
  <c r="E9" i="4"/>
  <c r="F9" i="4" s="1"/>
  <c r="E8" i="4"/>
  <c r="E7" i="4"/>
  <c r="H7" i="4" s="1"/>
  <c r="E4" i="4"/>
  <c r="H4" i="4" s="1"/>
  <c r="H8" i="4"/>
  <c r="G8" i="4"/>
  <c r="E2" i="4"/>
  <c r="G2" i="4" s="1"/>
  <c r="E6" i="4"/>
  <c r="H6" i="4" s="1"/>
  <c r="E13" i="4"/>
  <c r="H13" i="4" s="1"/>
  <c r="E5" i="4"/>
  <c r="G5" i="4" s="1"/>
  <c r="F4" i="4"/>
  <c r="E11" i="4"/>
  <c r="F11" i="4" s="1"/>
  <c r="E3" i="4"/>
  <c r="F3" i="4" s="1"/>
  <c r="E10" i="4"/>
  <c r="H10" i="4" s="1"/>
  <c r="F8" i="4"/>
  <c r="G4" i="4" l="1"/>
  <c r="F12" i="4"/>
  <c r="H12" i="4"/>
  <c r="G9" i="4"/>
  <c r="H9" i="4"/>
  <c r="G7" i="4"/>
  <c r="F7" i="4"/>
  <c r="H2" i="4"/>
  <c r="F10" i="4"/>
  <c r="F13" i="4"/>
  <c r="G13" i="4"/>
  <c r="H5" i="4"/>
  <c r="G10" i="4"/>
  <c r="H11" i="4"/>
  <c r="G6" i="4"/>
  <c r="F6" i="4"/>
  <c r="H3" i="4"/>
  <c r="F2" i="4"/>
  <c r="G11" i="4"/>
  <c r="G3" i="4"/>
  <c r="F5" i="4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<sst xmlns="http://schemas.openxmlformats.org/spreadsheetml/2006/main" count="33049" uniqueCount="8419">
  <si>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</si>
  <si>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</si>
  <si>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</si>
  <si>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</si>
  <si>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</si>
  <si>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</si>
  <si>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</si>
  <si>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</si>
  <si>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</si>
  <si>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</si>
  <si>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</si>
  <si>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</si>
  <si>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</si>
  <si>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</si>
  <si>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</si>
  <si>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</si>
  <si>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</si>
  <si>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</si>
  <si>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</si>
  <si>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</si>
  <si>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</si>
  <si>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</si>
  <si>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</si>
  <si>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</si>
  <si>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</si>
  <si>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</si>
  <si>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</si>
  <si>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</si>
  <si>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</si>
  <si>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</si>
  <si>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</si>
  <si>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</si>
  <si>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</si>
  <si>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</si>
  <si>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</si>
  <si>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</si>
  <si>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</si>
  <si>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</si>
  <si>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</si>
  <si>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</si>
  <si>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</si>
  <si>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</si>
  <si>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</si>
  <si>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</si>
  <si>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</si>
  <si>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</si>
  <si>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</si>
  <si>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</si>
  <si>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</si>
  <si>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</si>
  <si>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</si>
  <si>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</si>
  <si>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</si>
  <si>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</si>
  <si>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</si>
  <si>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</si>
  <si>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</si>
  <si>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</si>
  <si>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</si>
  <si>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</si>
  <si>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</si>
  <si>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</si>
  <si>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</si>
  <si>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</si>
  <si>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</si>
  <si>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</si>
  <si>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</si>
  <si>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</si>
  <si>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</si>
  <si>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</si>
  <si>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</si>
  <si>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</si>
  <si>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</si>
  <si>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</si>
  <si>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</si>
  <si>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</si>
  <si>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</si>
  <si>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</si>
  <si>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</si>
  <si>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</si>
  <si>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</si>
  <si>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</si>
  <si>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</si>
  <si>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</si>
  <si>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</si>
  <si>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</si>
  <si>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</si>
  <si>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</si>
  <si>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</si>
  <si>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</si>
  <si>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</si>
  <si>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</si>
  <si>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</si>
  <si>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</si>
  <si>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</si>
  <si>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</si>
  <si>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</si>
  <si>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</si>
  <si>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</si>
  <si>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</si>
  <si>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</si>
  <si>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</si>
  <si>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</si>
  <si>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</si>
  <si>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</si>
  <si>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</si>
  <si>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</si>
  <si>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</si>
  <si>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</si>
  <si>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</si>
  <si>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</si>
  <si>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</si>
  <si>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</si>
  <si>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</si>
  <si>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</si>
  <si>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</si>
  <si>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</si>
  <si>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</si>
  <si>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</si>
  <si>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</si>
  <si>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</si>
  <si>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</si>
  <si>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</si>
  <si>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</si>
  <si>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</si>
  <si>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</si>
  <si>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</si>
  <si>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</si>
  <si>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</si>
  <si>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</si>
  <si>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</si>
  <si>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</si>
  <si>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</si>
  <si>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</si>
  <si>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</si>
  <si>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</si>
  <si>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</si>
  <si>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</si>
  <si>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</si>
  <si>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</si>
  <si>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</si>
  <si>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</si>
  <si>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</si>
  <si>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</si>
  <si>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</si>
  <si>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</si>
  <si>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</si>
  <si>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</si>
  <si>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</si>
  <si>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</si>
  <si>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</si>
  <si>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</si>
  <si>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</si>
  <si>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</si>
  <si>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</si>
  <si>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</si>
  <si>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</si>
  <si>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</si>
  <si>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</si>
  <si>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</si>
  <si>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</si>
  <si>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</si>
  <si>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</si>
  <si>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</si>
  <si>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</si>
  <si>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</si>
  <si>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</si>
  <si>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</si>
  <si>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</si>
  <si>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</si>
  <si>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</si>
  <si>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</si>
  <si>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</si>
  <si>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</si>
  <si>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</si>
  <si>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</si>
  <si>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</si>
  <si>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</si>
  <si>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</si>
  <si>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</si>
  <si>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</si>
  <si>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</si>
  <si>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</si>
  <si>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</si>
  <si>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</si>
  <si>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</si>
  <si>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</si>
  <si>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</si>
  <si>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</si>
  <si>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</si>
  <si>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</si>
  <si>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</si>
  <si>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</si>
  <si>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</si>
  <si>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</si>
  <si>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</si>
  <si>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</si>
  <si>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</si>
  <si>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</si>
  <si>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</si>
  <si>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</si>
  <si>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</si>
  <si>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</si>
  <si>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</si>
  <si>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</si>
  <si>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</si>
  <si>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</si>
  <si>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</si>
  <si>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</si>
  <si>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</si>
  <si>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</si>
  <si>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</si>
  <si>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</si>
  <si>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</si>
  <si>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</si>
  <si>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</si>
  <si>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</si>
  <si>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</si>
  <si>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</si>
  <si>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</si>
  <si>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</si>
  <si>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</si>
  <si>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</si>
  <si>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</si>
  <si>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</si>
  <si>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</si>
  <si>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</si>
  <si>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</si>
  <si>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</si>
  <si>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</si>
  <si>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</si>
  <si>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</si>
  <si>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</si>
  <si>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</si>
  <si>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</si>
  <si>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</si>
  <si>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</si>
  <si>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</si>
  <si>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</si>
  <si>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</si>
  <si>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</si>
  <si>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</si>
  <si>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</si>
  <si>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</si>
  <si>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</si>
  <si>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</si>
  <si>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</si>
  <si>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</si>
  <si>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</si>
  <si>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</si>
  <si>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</si>
  <si>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</si>
  <si>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</si>
  <si>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</si>
  <si>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</si>
  <si>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</si>
  <si>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</si>
  <si>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</si>
  <si>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</si>
  <si>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</si>
  <si>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</si>
  <si>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</si>
  <si>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</si>
  <si>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</si>
  <si>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</si>
  <si>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</si>
  <si>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</si>
  <si>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</si>
  <si>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</si>
  <si>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</si>
  <si>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</si>
  <si>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</si>
  <si>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</si>
  <si>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</si>
  <si>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</si>
  <si>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</si>
  <si>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</si>
  <si>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</si>
  <si>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</si>
  <si>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</si>
  <si>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</si>
  <si>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</si>
  <si>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</si>
  <si>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</si>
  <si>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</si>
  <si>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</si>
  <si>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</si>
  <si>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</si>
  <si>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</si>
  <si>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</si>
  <si>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</si>
  <si>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</si>
  <si>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</si>
  <si>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</si>
  <si>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</si>
  <si>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</si>
  <si>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</si>
  <si>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</si>
  <si>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</si>
  <si>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</si>
  <si>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</si>
  <si>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</si>
  <si>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</si>
  <si>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</si>
  <si>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</si>
  <si>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</si>
  <si>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</si>
  <si>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</si>
  <si>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</si>
  <si>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</si>
  <si>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</si>
  <si>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</si>
  <si>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</si>
  <si>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</si>
  <si>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</si>
  <si>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</si>
  <si>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</si>
  <si>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</si>
  <si>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</si>
  <si>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</si>
  <si>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</si>
  <si>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</si>
  <si>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</si>
  <si>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</si>
  <si>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</si>
  <si>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</si>
  <si>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</si>
  <si>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</si>
  <si>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</si>
  <si>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</si>
  <si>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</si>
  <si>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</si>
  <si>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</si>
  <si>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</si>
  <si>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</si>
  <si>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</si>
  <si>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</si>
  <si>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</si>
  <si>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</si>
  <si>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</si>
  <si>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</si>
  <si>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</si>
  <si>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</si>
  <si>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</si>
  <si>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</si>
  <si>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</si>
  <si>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</si>
  <si>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</si>
  <si>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</si>
  <si>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</si>
  <si>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</si>
  <si>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</si>
  <si>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</si>
  <si>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</si>
  <si>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</si>
  <si>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</si>
  <si>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</si>
  <si>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</si>
  <si>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</si>
  <si>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</si>
  <si>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</si>
  <si>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</si>
  <si>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</si>
  <si>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</si>
  <si>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</si>
  <si>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</si>
  <si>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</si>
  <si>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</si>
  <si>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</si>
  <si>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</si>
  <si>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</si>
  <si>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</si>
  <si>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</si>
  <si>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</si>
  <si>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</si>
  <si>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</si>
  <si>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</si>
  <si>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</si>
  <si>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</si>
  <si>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</si>
  <si>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</si>
  <si>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</si>
  <si>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</si>
  <si>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</si>
  <si>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</si>
  <si>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</si>
  <si>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</si>
  <si>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</si>
  <si>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</si>
  <si>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</si>
  <si>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</si>
  <si>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</si>
  <si>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</si>
  <si>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</si>
  <si>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</si>
  <si>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</si>
  <si>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</si>
  <si>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</si>
  <si>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</si>
  <si>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</si>
  <si>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</si>
  <si>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</si>
  <si>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</si>
  <si>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</si>
  <si>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</si>
  <si>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</si>
  <si>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</si>
  <si>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</si>
  <si>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</si>
  <si>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</si>
  <si>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</si>
  <si>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</si>
  <si>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</si>
  <si>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</si>
  <si>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</si>
  <si>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</si>
  <si>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</si>
  <si>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</si>
  <si>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</si>
  <si>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</si>
  <si>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</si>
  <si>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</si>
  <si>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</si>
  <si>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</si>
  <si>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</si>
  <si>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</si>
  <si>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</si>
  <si>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</si>
  <si>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</si>
  <si>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</si>
  <si>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</si>
  <si>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</si>
  <si>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</si>
  <si>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</si>
  <si>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</si>
  <si>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</si>
  <si>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</si>
  <si>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</si>
  <si>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</si>
  <si>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</si>
  <si>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</si>
  <si>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</si>
  <si>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</si>
  <si>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</si>
  <si>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</si>
  <si>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</si>
  <si>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</si>
  <si>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</si>
  <si>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</si>
  <si>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</si>
  <si>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</si>
  <si>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</si>
  <si>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</si>
  <si>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</si>
  <si>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</si>
  <si>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</si>
  <si>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</si>
  <si>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</si>
  <si>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</si>
  <si>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</si>
  <si>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</si>
  <si>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</si>
  <si>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</si>
  <si>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</si>
  <si>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</si>
  <si>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</si>
  <si>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</si>
  <si>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</si>
  <si>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</si>
  <si>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</si>
  <si>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</si>
  <si>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</si>
  <si>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</si>
  <si>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</si>
  <si>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</si>
  <si>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</si>
  <si>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</si>
  <si>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</si>
  <si>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</si>
  <si>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</si>
  <si>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</si>
  <si>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</si>
  <si>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</si>
  <si>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</si>
  <si>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</si>
  <si>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</si>
  <si>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</si>
  <si>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</si>
  <si>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</si>
  <si>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</si>
  <si>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</si>
  <si>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</si>
  <si>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</si>
  <si>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</si>
  <si>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</si>
  <si>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</si>
  <si>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</si>
  <si>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</si>
  <si>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</si>
  <si>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</si>
  <si>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</si>
  <si>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</si>
  <si>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</si>
  <si>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</si>
  <si>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</si>
  <si>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</si>
  <si>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</si>
  <si>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</si>
  <si>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</si>
  <si>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</si>
  <si>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</si>
  <si>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</si>
  <si>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</si>
  <si>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</si>
  <si>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</si>
  <si>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</si>
  <si>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</si>
  <si>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</si>
  <si>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</si>
  <si>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</si>
  <si>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</si>
  <si>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</si>
  <si>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</si>
  <si>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</si>
  <si>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</si>
  <si>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</si>
  <si>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</si>
  <si>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</si>
  <si>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</si>
  <si>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</si>
  <si>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</si>
  <si>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</si>
  <si>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</si>
  <si>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</si>
  <si>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</si>
  <si>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</si>
  <si>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</si>
  <si>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</si>
  <si>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</si>
  <si>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</si>
  <si>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</si>
  <si>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</si>
  <si>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</si>
  <si>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</si>
  <si>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</si>
  <si>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</si>
  <si>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</si>
  <si>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</si>
  <si>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</si>
  <si>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</si>
  <si>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</si>
  <si>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</si>
  <si>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</si>
  <si>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</si>
  <si>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</si>
  <si>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</si>
  <si>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</si>
  <si>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</si>
  <si>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</si>
  <si>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</si>
  <si>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</si>
  <si>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</si>
  <si>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</si>
  <si>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</si>
  <si>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</si>
  <si>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</si>
  <si>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</si>
  <si>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</si>
  <si>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</si>
  <si>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</si>
  <si>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</si>
  <si>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</si>
  <si>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</si>
  <si>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</si>
  <si>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</si>
  <si>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</si>
  <si>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</si>
  <si>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</si>
  <si>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</si>
  <si>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</si>
  <si>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</si>
  <si>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</si>
  <si>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</si>
  <si>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</si>
  <si>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</si>
  <si>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</si>
  <si>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</si>
  <si>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</si>
  <si>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</si>
  <si>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</si>
  <si>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</si>
  <si>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</si>
  <si>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</si>
  <si>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</si>
  <si>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</si>
  <si>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</si>
  <si>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</si>
  <si>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</si>
  <si>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</si>
  <si>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</si>
  <si>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</si>
  <si>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</si>
  <si>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</si>
  <si>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</si>
  <si>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</si>
  <si>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</si>
  <si>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</si>
  <si>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</si>
  <si>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</si>
  <si>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</si>
  <si>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</si>
  <si>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</si>
  <si>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</si>
  <si>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</si>
  <si>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</si>
  <si>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</si>
  <si>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</si>
  <si>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</si>
  <si>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</si>
  <si>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</si>
  <si>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</si>
  <si>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</si>
  <si>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</si>
  <si>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</si>
  <si>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</si>
  <si>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</si>
  <si>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</si>
  <si>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</si>
  <si>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</si>
  <si>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</si>
  <si>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</si>
  <si>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</si>
  <si>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</si>
  <si>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</si>
  <si>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</si>
  <si>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</si>
  <si>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</si>
  <si>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</si>
  <si>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</si>
  <si>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</si>
  <si>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</si>
  <si>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</si>
  <si>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</si>
  <si>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</si>
  <si>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</si>
  <si>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</si>
  <si>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</si>
  <si>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</si>
  <si>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</si>
  <si>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</si>
  <si>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</si>
  <si>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</si>
  <si>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</si>
  <si>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</si>
  <si>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</si>
  <si>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</si>
  <si>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</si>
  <si>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</si>
  <si>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</si>
  <si>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</si>
  <si>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</si>
  <si>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</si>
  <si>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</si>
  <si>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</si>
  <si>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</si>
  <si>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</si>
  <si>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</si>
  <si>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</si>
  <si>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</si>
  <si>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</si>
  <si>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</si>
  <si>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</si>
  <si>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</si>
  <si>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</si>
  <si>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</si>
  <si>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</si>
  <si>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</si>
  <si>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</si>
  <si>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</si>
  <si>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</si>
  <si>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</si>
  <si>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</si>
  <si>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</si>
  <si>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</si>
  <si>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</si>
  <si>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</si>
  <si>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</si>
  <si>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</si>
  <si>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</si>
  <si>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</si>
  <si>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</si>
  <si>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</si>
  <si>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</si>
  <si>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</si>
  <si>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</si>
  <si>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</si>
  <si>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</si>
  <si>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</si>
  <si>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</si>
  <si>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</si>
  <si>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</si>
  <si>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</si>
  <si>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</si>
  <si>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</si>
  <si>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</si>
  <si>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</si>
  <si>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</si>
  <si>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</si>
  <si>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</si>
  <si>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</si>
  <si>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</si>
  <si>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</si>
  <si>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</si>
  <si>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</si>
  <si>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</si>
  <si>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</si>
  <si>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</si>
  <si>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</si>
  <si>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</si>
  <si>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</si>
  <si>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</si>
  <si>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</si>
  <si>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</si>
  <si>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</si>
  <si>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</si>
  <si>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</si>
  <si>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</si>
  <si>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</si>
  <si>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</si>
  <si>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</si>
  <si>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</si>
  <si>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</si>
  <si>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</si>
  <si>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</si>
  <si>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</si>
  <si>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</si>
  <si>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</si>
  <si>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</si>
  <si>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</si>
  <si>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</si>
  <si>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</si>
  <si>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</si>
  <si>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</si>
  <si>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</si>
  <si>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</si>
  <si>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</si>
  <si>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</si>
  <si>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</si>
  <si>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</si>
  <si>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</si>
  <si>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</si>
  <si>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</si>
  <si>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</si>
  <si>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</si>
  <si>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</si>
  <si>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</si>
  <si>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</si>
  <si>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</si>
  <si>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</si>
  <si>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</si>
  <si>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</si>
  <si>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</si>
  <si>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</si>
  <si>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</si>
  <si>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</si>
  <si>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</si>
  <si>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</si>
  <si>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</si>
  <si>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</si>
  <si>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</si>
  <si>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</si>
  <si>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</si>
  <si>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</si>
  <si>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</si>
  <si>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</si>
  <si>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</si>
  <si>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</si>
  <si>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</si>
  <si>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</si>
  <si>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</si>
  <si>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</si>
  <si>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</si>
  <si>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</si>
  <si>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</si>
  <si>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</si>
  <si>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</si>
  <si>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</si>
  <si>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</si>
  <si>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</si>
  <si>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</si>
  <si>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</si>
  <si>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</si>
  <si>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</si>
  <si>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</si>
  <si>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</si>
  <si>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</si>
  <si>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</si>
  <si>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</si>
  <si>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</si>
  <si>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</si>
  <si>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</si>
  <si>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</si>
  <si>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</si>
  <si>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</si>
  <si>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</si>
  <si>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</si>
  <si>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</si>
  <si>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</si>
  <si>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</si>
  <si>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</si>
  <si>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</si>
  <si>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</si>
  <si>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</si>
  <si>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</si>
  <si>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</si>
  <si>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</si>
  <si>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</si>
  <si>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</si>
  <si>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</si>
  <si>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</si>
  <si>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</si>
  <si>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</si>
  <si>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</si>
  <si>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</si>
  <si>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</si>
  <si>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</si>
  <si>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</si>
  <si>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</si>
  <si>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</si>
  <si>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</si>
  <si>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</si>
  <si>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</si>
  <si>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</si>
  <si>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</si>
  <si>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</si>
  <si>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</si>
  <si>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</si>
  <si>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</si>
  <si>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</si>
  <si>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</si>
  <si>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</si>
  <si>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</si>
  <si>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</si>
  <si>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</si>
  <si>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</si>
  <si>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</si>
  <si>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</si>
  <si>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</si>
  <si>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</si>
  <si>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</si>
  <si>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</si>
  <si>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</si>
  <si>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</si>
  <si>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</si>
  <si>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</si>
  <si>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</si>
  <si>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</si>
  <si>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</si>
  <si>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</si>
  <si>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</si>
  <si>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</si>
  <si>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</si>
  <si>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</si>
  <si>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</si>
  <si>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</si>
  <si>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</si>
  <si>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</si>
  <si>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</si>
  <si>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</si>
  <si>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</si>
  <si>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</si>
  <si>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</si>
  <si>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</si>
  <si>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</si>
  <si>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</si>
  <si>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</si>
  <si>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</si>
  <si>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</si>
  <si>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</si>
  <si>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</si>
  <si>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</si>
  <si>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</si>
  <si>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</si>
  <si>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</si>
  <si>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</si>
  <si>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</si>
  <si>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</si>
  <si>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</si>
  <si>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</si>
  <si>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</si>
  <si>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</si>
  <si>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</si>
  <si>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</si>
  <si>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</si>
  <si>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</si>
  <si>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</si>
  <si>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</si>
  <si>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</si>
  <si>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</si>
  <si>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</si>
  <si>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</si>
  <si>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</si>
  <si>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</si>
  <si>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</si>
  <si>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</si>
  <si>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</si>
  <si>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</si>
  <si>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</si>
  <si>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</si>
  <si>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</si>
  <si>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</si>
  <si>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</si>
  <si>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</si>
  <si>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</si>
  <si>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</si>
  <si>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</si>
  <si>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</si>
  <si>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</si>
  <si>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</si>
  <si>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</si>
  <si>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</si>
  <si>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</si>
  <si>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</si>
  <si>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</si>
  <si>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</si>
  <si>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</si>
  <si>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</si>
  <si>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</si>
  <si>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</si>
  <si>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</si>
  <si>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</si>
  <si>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</si>
  <si>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</si>
  <si>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</si>
  <si>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</si>
  <si>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</si>
  <si>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</si>
  <si>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</si>
  <si>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</si>
  <si>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</si>
  <si>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</si>
  <si>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</si>
  <si>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</si>
  <si>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</si>
  <si>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</si>
  <si>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</si>
  <si>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</si>
  <si>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</si>
  <si>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</si>
  <si>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</si>
  <si>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</si>
  <si>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</si>
  <si>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</si>
  <si>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</si>
  <si>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</si>
  <si>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</si>
  <si>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</si>
  <si>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</si>
  <si>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</si>
  <si>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</si>
  <si>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</si>
  <si>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</si>
  <si>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</si>
  <si>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</si>
  <si>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</si>
  <si>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</si>
  <si>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</si>
  <si>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</si>
  <si>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</si>
  <si>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</si>
  <si>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</si>
  <si>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</si>
  <si>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</si>
  <si>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</si>
  <si>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</si>
  <si>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</si>
  <si>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</si>
  <si>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</si>
  <si>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</si>
  <si>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</si>
  <si>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</si>
  <si>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</si>
  <si>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</si>
  <si>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</si>
  <si>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</si>
  <si>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</si>
  <si>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</si>
  <si>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</si>
  <si>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</si>
  <si>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</si>
  <si>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</si>
  <si>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</si>
  <si>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</si>
  <si>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</si>
  <si>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</si>
  <si>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</si>
  <si>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</si>
  <si>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</si>
  <si>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</si>
  <si>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</si>
  <si>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</si>
  <si>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</si>
  <si>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</si>
  <si>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</si>
  <si>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</si>
  <si>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</si>
  <si>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</si>
  <si>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</si>
  <si>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</si>
  <si>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</si>
  <si>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</si>
  <si>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</si>
  <si>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</si>
  <si>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</si>
  <si>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</si>
  <si>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</si>
  <si>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</si>
  <si>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</si>
  <si>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</si>
  <si>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</si>
  <si>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</si>
  <si>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</si>
  <si>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</si>
  <si>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</si>
  <si>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</si>
  <si>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</si>
  <si>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</si>
  <si>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</si>
  <si>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</si>
  <si>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</si>
  <si>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</si>
  <si>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</si>
  <si>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</si>
  <si>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</si>
  <si>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</si>
  <si>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</si>
  <si>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</si>
  <si>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</si>
  <si>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</si>
  <si>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</si>
  <si>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</si>
  <si>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</si>
  <si>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</si>
  <si>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</si>
  <si>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</si>
  <si>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</si>
  <si>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</si>
  <si>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</si>
  <si>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</si>
  <si>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</si>
  <si>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</si>
  <si>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</si>
  <si>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</si>
  <si>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</si>
  <si>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</si>
  <si>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</si>
  <si>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</si>
  <si>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</si>
  <si>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</si>
  <si>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</si>
  <si>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</si>
  <si>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</si>
  <si>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</si>
  <si>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</si>
  <si>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</si>
  <si>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</si>
  <si>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</si>
  <si>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</si>
  <si>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</si>
  <si>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</si>
  <si>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</si>
  <si>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</si>
  <si>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</si>
  <si>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</si>
  <si>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</si>
  <si>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</si>
  <si>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</si>
  <si>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</si>
  <si>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</si>
  <si>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</si>
  <si>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</si>
  <si>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</si>
  <si>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</si>
  <si>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</si>
  <si>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</si>
  <si>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</si>
  <si>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</si>
  <si>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</si>
  <si>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</si>
  <si>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</si>
  <si>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</si>
  <si>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</si>
  <si>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</si>
  <si>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</si>
  <si>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</si>
  <si>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</si>
  <si>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</si>
  <si>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</si>
  <si>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</si>
  <si>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</si>
  <si>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</si>
  <si>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</si>
  <si>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</si>
  <si>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</si>
  <si>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</si>
  <si>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</si>
  <si>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</si>
  <si>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</si>
  <si>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</si>
  <si>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</si>
  <si>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</si>
  <si>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</si>
  <si>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</si>
  <si>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</si>
  <si>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</si>
  <si>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</si>
  <si>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</si>
  <si>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</si>
  <si>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</si>
  <si>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</si>
  <si>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</si>
  <si>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</si>
  <si>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</si>
  <si>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</si>
  <si>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</si>
  <si>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</si>
  <si>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</si>
  <si>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</si>
  <si>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</si>
  <si>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</si>
  <si>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</si>
  <si>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</si>
  <si>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</si>
  <si>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</si>
  <si>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</si>
  <si>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</si>
  <si>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</si>
  <si>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</si>
  <si>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</si>
  <si>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</si>
  <si>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</si>
  <si>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</si>
  <si>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</si>
  <si>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</si>
  <si>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</si>
  <si>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</si>
  <si>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</si>
  <si>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</si>
  <si>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</si>
  <si>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</si>
  <si>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</si>
  <si>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</si>
  <si>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</si>
  <si>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</si>
  <si>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</si>
  <si>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</si>
  <si>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</si>
  <si>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</si>
  <si>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</si>
  <si>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</si>
  <si>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</si>
  <si>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</si>
  <si>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</si>
  <si>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</si>
  <si>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</si>
  <si>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</si>
  <si>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</si>
  <si>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</si>
  <si>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</si>
  <si>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</si>
  <si>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</si>
  <si>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</si>
  <si>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</si>
  <si>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</si>
  <si>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</si>
  <si>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</si>
  <si>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</si>
  <si>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</si>
  <si>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</si>
  <si>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</si>
  <si>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</si>
  <si>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</si>
  <si>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</si>
  <si>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</si>
  <si>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</si>
  <si>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</si>
  <si>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</si>
  <si>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</si>
  <si>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</si>
  <si>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</si>
  <si>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</si>
  <si>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</si>
  <si>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</si>
  <si>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</si>
  <si>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</si>
  <si>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</si>
  <si>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</si>
  <si>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</si>
  <si>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</si>
  <si>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</si>
  <si>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</si>
  <si>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</si>
  <si>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</si>
  <si>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</si>
  <si>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</si>
  <si>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</si>
  <si>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</si>
  <si>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</si>
  <si>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</si>
  <si>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</si>
  <si>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</si>
  <si>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</si>
  <si>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</si>
  <si>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</si>
  <si>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</si>
  <si>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</si>
  <si>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</si>
  <si>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</si>
  <si>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</si>
  <si>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</si>
  <si>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</si>
  <si>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</si>
  <si>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</si>
  <si>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</si>
  <si>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</si>
  <si>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</si>
  <si>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</si>
  <si>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</si>
  <si>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</si>
  <si>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</si>
  <si>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</si>
  <si>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</si>
  <si>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</si>
  <si>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</si>
  <si>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</si>
  <si>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</si>
  <si>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</si>
  <si>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</si>
  <si>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</si>
  <si>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</si>
  <si>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</si>
  <si>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</si>
  <si>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</si>
  <si>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</si>
  <si>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</si>
  <si>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</si>
  <si>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</si>
  <si>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</si>
  <si>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</si>
  <si>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</si>
  <si>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</si>
  <si>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</si>
  <si>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</si>
  <si>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</si>
  <si>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</si>
  <si>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</si>
  <si>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</si>
  <si>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</si>
  <si>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</si>
  <si>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</si>
  <si>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</si>
  <si>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</si>
  <si>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</si>
  <si>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</si>
  <si>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</si>
  <si>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</si>
  <si>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</si>
  <si>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</si>
  <si>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</si>
  <si>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</si>
  <si>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</si>
  <si>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</si>
  <si>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</si>
  <si>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</si>
  <si>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</si>
  <si>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</si>
  <si>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</si>
  <si>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</si>
  <si>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</si>
  <si>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</si>
  <si>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</si>
  <si>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</si>
  <si>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</si>
  <si>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</si>
  <si>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</si>
  <si>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</si>
  <si>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</si>
  <si>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</si>
  <si>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</si>
  <si>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</si>
  <si>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</si>
  <si>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</si>
  <si>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</si>
  <si>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</si>
  <si>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</si>
  <si>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</si>
  <si>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</si>
  <si>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</si>
  <si>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</si>
  <si>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</si>
  <si>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</si>
  <si>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</si>
  <si>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</si>
  <si>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</si>
  <si>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</si>
  <si>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</si>
  <si>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</si>
  <si>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</si>
  <si>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</si>
  <si>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</si>
  <si>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</si>
  <si>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</si>
  <si>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</si>
  <si>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</si>
  <si>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</si>
  <si>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</si>
  <si>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</si>
  <si>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</si>
  <si>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</si>
  <si>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</si>
  <si>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</si>
  <si>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</si>
  <si>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</si>
  <si>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</si>
  <si>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</si>
  <si>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</si>
  <si>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</si>
  <si>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</si>
  <si>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</si>
  <si>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</si>
  <si>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</si>
  <si>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</si>
  <si>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</si>
  <si>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</si>
  <si>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</si>
  <si>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</si>
  <si>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</si>
  <si>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</si>
  <si>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</si>
  <si>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</si>
  <si>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</si>
  <si>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</si>
  <si>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</si>
  <si>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</si>
  <si>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</si>
  <si>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</si>
  <si>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</si>
  <si>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</si>
  <si>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</si>
  <si>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</si>
  <si>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</si>
  <si>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</si>
  <si>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</si>
  <si>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</si>
  <si>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</si>
  <si>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</si>
  <si>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</si>
  <si>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</si>
  <si>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</si>
  <si>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</si>
  <si>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</si>
  <si>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</si>
  <si>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</si>
  <si>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</si>
  <si>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</si>
  <si>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</si>
  <si>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</si>
  <si>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</si>
  <si>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</si>
  <si>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</si>
  <si>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</si>
  <si>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</si>
  <si>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</si>
  <si>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</si>
  <si>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</si>
  <si>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</si>
  <si>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</si>
  <si>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</si>
  <si>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</si>
  <si>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</si>
  <si>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</si>
  <si>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</si>
  <si>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</si>
  <si>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</si>
  <si>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</si>
  <si>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</si>
  <si>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</si>
  <si>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</si>
  <si>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</si>
  <si>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</si>
  <si>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</si>
  <si>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</si>
  <si>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</si>
  <si>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</si>
  <si>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</si>
  <si>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</si>
  <si>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</si>
  <si>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</si>
  <si>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</si>
  <si>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</si>
  <si>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</si>
  <si>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</si>
  <si>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</si>
  <si>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</si>
  <si>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</si>
  <si>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</si>
  <si>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</si>
  <si>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</si>
  <si>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</si>
  <si>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</si>
  <si>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</si>
  <si>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</si>
  <si>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</si>
  <si>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</si>
  <si>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</si>
  <si>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</si>
  <si>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</si>
  <si>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</si>
  <si>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</si>
  <si>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</si>
  <si>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</si>
  <si>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</si>
  <si>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</si>
  <si>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</si>
  <si>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</si>
  <si>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</si>
  <si>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</si>
  <si>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</si>
  <si>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</si>
  <si>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</si>
  <si>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</si>
  <si>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</si>
  <si>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</si>
  <si>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</si>
  <si>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</si>
  <si>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</si>
  <si>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</si>
  <si>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</si>
  <si>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</si>
  <si>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</si>
  <si>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</si>
  <si>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</si>
  <si>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</si>
  <si>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</si>
  <si>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</si>
  <si>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</si>
  <si>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</si>
  <si>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</si>
  <si>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</si>
  <si>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</si>
  <si>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</si>
  <si>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</si>
  <si>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</si>
  <si>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</si>
  <si>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</si>
  <si>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</si>
  <si>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</si>
  <si>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</si>
  <si>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</si>
  <si>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</si>
  <si>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</si>
  <si>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</si>
  <si>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</si>
  <si>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</si>
  <si>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</si>
  <si>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</si>
  <si>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</si>
  <si>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</si>
  <si>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</si>
  <si>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</si>
  <si>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</si>
  <si>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</si>
  <si>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</si>
  <si>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</si>
  <si>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</si>
  <si>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</si>
  <si>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</si>
  <si>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</si>
  <si>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</si>
  <si>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</si>
  <si>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</si>
  <si>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</si>
  <si>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</si>
  <si>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</si>
  <si>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</si>
  <si>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</si>
  <si>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</si>
  <si>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</si>
  <si>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</si>
  <si>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</si>
  <si>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</si>
  <si>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</si>
  <si>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</si>
  <si>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</si>
  <si>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</si>
  <si>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</si>
  <si>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</si>
  <si>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</si>
  <si>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</si>
  <si>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</si>
  <si>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</si>
  <si>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</si>
  <si>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</si>
  <si>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</si>
  <si>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</si>
  <si>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</si>
  <si>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</si>
  <si>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</si>
  <si>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</si>
  <si>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</si>
  <si>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</si>
  <si>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</si>
  <si>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</si>
  <si>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</si>
  <si>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</si>
  <si>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</si>
  <si>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</si>
  <si>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</si>
  <si>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</si>
  <si>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</si>
  <si>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</si>
  <si>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</si>
  <si>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</si>
  <si>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</si>
  <si>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</si>
  <si>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</si>
  <si>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</si>
  <si>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</si>
  <si>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</si>
  <si>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</si>
  <si>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</si>
  <si>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</si>
  <si>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</si>
  <si>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</si>
  <si>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</si>
  <si>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</si>
  <si>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</si>
  <si>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</si>
  <si>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</si>
  <si>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</si>
  <si>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</si>
  <si>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</si>
  <si>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</si>
  <si>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</si>
  <si>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</si>
  <si>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</si>
  <si>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</si>
  <si>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</si>
  <si>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</si>
  <si>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</si>
  <si>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</si>
  <si>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</si>
  <si>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</si>
  <si>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</si>
  <si>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</si>
  <si>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</si>
  <si>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</si>
  <si>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</si>
  <si>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</si>
  <si>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</si>
  <si>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</si>
  <si>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</si>
  <si>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</si>
  <si>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</si>
  <si>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</si>
  <si>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</si>
  <si>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</si>
  <si>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</si>
  <si>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</si>
  <si>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</si>
  <si>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</si>
  <si>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</si>
  <si>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</si>
  <si>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</si>
  <si>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</si>
  <si>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</si>
  <si>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</si>
  <si>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</si>
  <si>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</si>
  <si>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</si>
  <si>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</si>
  <si>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</si>
  <si>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</si>
  <si>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</si>
  <si>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</si>
  <si>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</si>
  <si>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</si>
  <si>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</si>
  <si>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</si>
  <si>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</si>
  <si>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</si>
  <si>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</si>
  <si>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</si>
  <si>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</si>
  <si>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</si>
  <si>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</si>
  <si>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</si>
  <si>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</si>
  <si>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</si>
  <si>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</si>
  <si>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</si>
  <si>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</si>
  <si>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</si>
  <si>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</si>
  <si>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</si>
  <si>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</si>
  <si>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</si>
  <si>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</si>
  <si>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</si>
  <si>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</si>
  <si>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</si>
  <si>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</si>
  <si>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</si>
  <si>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</si>
  <si>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</si>
  <si>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</si>
  <si>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</si>
  <si>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</si>
  <si>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</si>
  <si>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</si>
  <si>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</si>
  <si>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</si>
  <si>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</si>
  <si>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</si>
  <si>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</si>
  <si>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</si>
  <si>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</si>
  <si>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</si>
  <si>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</si>
  <si>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</si>
  <si>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</si>
  <si>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</si>
  <si>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</si>
  <si>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</si>
  <si>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</si>
  <si>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</si>
  <si>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</si>
  <si>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</si>
  <si>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</si>
  <si>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</si>
  <si>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</si>
  <si>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</si>
  <si>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</si>
  <si>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</si>
  <si>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</si>
  <si>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</si>
  <si>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</si>
  <si>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</si>
  <si>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</si>
  <si>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</si>
  <si>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</si>
  <si>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</si>
  <si>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</si>
  <si>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</si>
  <si>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</si>
  <si>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</si>
  <si>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</si>
  <si>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</si>
  <si>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</si>
  <si>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</si>
  <si>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</si>
  <si>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</si>
  <si>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</si>
  <si>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</si>
  <si>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</si>
  <si>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</si>
  <si>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</si>
  <si>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</si>
  <si>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</si>
  <si>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</si>
  <si>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</si>
  <si>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</si>
  <si>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</si>
  <si>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</si>
  <si>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</si>
  <si>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</si>
  <si>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</si>
  <si>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</si>
  <si>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</si>
  <si>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</si>
  <si>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</si>
  <si>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</si>
  <si>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</si>
  <si>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</si>
  <si>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</si>
  <si>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</si>
  <si>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</si>
  <si>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</si>
  <si>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</si>
  <si>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</si>
  <si>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</si>
  <si>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</si>
  <si>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</si>
  <si>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</si>
  <si>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</si>
  <si>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</si>
  <si>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</si>
  <si>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</si>
  <si>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</si>
  <si>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</si>
  <si>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</si>
  <si>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</si>
  <si>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</si>
  <si>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</si>
  <si>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</si>
  <si>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</si>
  <si>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</si>
  <si>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</si>
  <si>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</si>
  <si>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</si>
  <si>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</si>
  <si>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</si>
  <si>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</si>
  <si>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</si>
  <si>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</si>
  <si>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</si>
  <si>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</si>
  <si>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</si>
  <si>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</si>
  <si>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</si>
  <si>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</si>
  <si>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</si>
  <si>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</si>
  <si>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</si>
  <si>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</si>
  <si>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</si>
  <si>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</si>
  <si>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</si>
  <si>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</si>
  <si>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</si>
  <si>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</si>
  <si>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</si>
  <si>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</si>
  <si>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</si>
  <si>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</si>
  <si>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</si>
  <si>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</si>
  <si>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</si>
  <si>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</si>
  <si>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</si>
  <si>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</si>
  <si>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</si>
  <si>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</si>
  <si>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</si>
  <si>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</si>
  <si>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</si>
  <si>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</si>
  <si>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</si>
  <si>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</si>
  <si>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</si>
  <si>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</si>
  <si>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</si>
  <si>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</si>
  <si>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</si>
  <si>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</si>
  <si>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</si>
  <si>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</si>
  <si>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</si>
  <si>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</si>
  <si>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</si>
  <si>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</si>
  <si>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</si>
  <si>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</si>
  <si>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</si>
  <si>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</si>
  <si>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</si>
  <si>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</si>
  <si>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</si>
  <si>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</si>
  <si>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</si>
  <si>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</si>
  <si>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</si>
  <si>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</si>
  <si>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</si>
  <si>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</si>
  <si>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</si>
  <si>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</si>
  <si>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</si>
  <si>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</si>
  <si>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</si>
  <si>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</si>
  <si>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</si>
  <si>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</si>
  <si>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</si>
  <si>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</si>
  <si>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</si>
  <si>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</si>
  <si>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</si>
  <si>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</si>
  <si>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</si>
  <si>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</si>
  <si>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</si>
  <si>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</si>
  <si>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</si>
  <si>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</si>
  <si>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</si>
  <si>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</si>
  <si>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</si>
  <si>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</si>
  <si>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</si>
  <si>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</si>
  <si>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</si>
  <si>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</si>
  <si>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</si>
  <si>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</si>
  <si>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</si>
  <si>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</si>
  <si>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</si>
  <si>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</si>
  <si>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</si>
  <si>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</si>
  <si>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</si>
  <si>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</si>
  <si>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</si>
  <si>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</si>
  <si>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</si>
  <si>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</si>
  <si>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</si>
  <si>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</si>
  <si>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</si>
  <si>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</si>
  <si>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</si>
  <si>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</si>
  <si>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</si>
  <si>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</si>
  <si>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</si>
  <si>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</si>
  <si>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</si>
  <si>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</si>
  <si>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</si>
  <si>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</si>
  <si>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</si>
  <si>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</si>
  <si>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</si>
  <si>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</si>
  <si>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</si>
  <si>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</si>
  <si>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</si>
  <si>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</si>
  <si>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</si>
  <si>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</si>
  <si>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</si>
  <si>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</si>
  <si>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</si>
  <si>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</si>
  <si>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</si>
  <si>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</si>
  <si>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</si>
  <si>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</si>
  <si>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</si>
  <si>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</si>
  <si>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</si>
  <si>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</si>
  <si>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</si>
  <si>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</si>
  <si>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</si>
  <si>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</si>
  <si>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</si>
  <si>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</si>
  <si>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</si>
  <si>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</si>
  <si>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</si>
  <si>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</si>
  <si>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</si>
  <si>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</si>
  <si>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</si>
  <si>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</si>
  <si>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</si>
  <si>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</si>
  <si>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</si>
  <si>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</si>
  <si>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</si>
  <si>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</si>
  <si>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</si>
  <si>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</si>
  <si>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</si>
  <si>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</si>
  <si>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</si>
  <si>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</si>
  <si>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</si>
  <si>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</si>
  <si>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</si>
  <si>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</si>
  <si>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</si>
  <si>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</si>
  <si>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</si>
  <si>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</si>
  <si>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</si>
  <si>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</si>
  <si>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</si>
  <si>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</si>
  <si>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</si>
  <si>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</si>
  <si>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</si>
  <si>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</si>
  <si>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</si>
  <si>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</si>
  <si>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</si>
  <si>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</si>
  <si>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</si>
  <si>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</si>
  <si>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</si>
  <si>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</si>
  <si>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</si>
  <si>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</si>
  <si>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</si>
  <si>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</si>
  <si>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</si>
  <si>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</si>
  <si>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</si>
  <si>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</si>
  <si>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</si>
  <si>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</si>
  <si>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</si>
  <si>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</si>
  <si>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</si>
  <si>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</si>
  <si>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</si>
  <si>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</si>
  <si>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</si>
  <si>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</si>
  <si>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</si>
  <si>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</si>
  <si>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</si>
  <si>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</si>
  <si>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</si>
  <si>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</si>
  <si>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</si>
  <si>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</si>
  <si>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</si>
  <si>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</si>
  <si>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</si>
  <si>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</si>
  <si>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</si>
  <si>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</si>
  <si>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</si>
  <si>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</si>
  <si>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</si>
  <si>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</si>
  <si>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</si>
  <si>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</si>
  <si>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</si>
  <si>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</si>
  <si>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</si>
  <si>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</si>
  <si>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</si>
  <si>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</si>
  <si>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</si>
  <si>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</si>
  <si>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</si>
  <si>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</si>
  <si>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</si>
  <si>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</si>
  <si>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</si>
  <si>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</si>
  <si>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</si>
  <si>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</si>
  <si>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</si>
  <si>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</si>
  <si>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</si>
  <si>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</si>
  <si>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</si>
  <si>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</si>
  <si>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</si>
  <si>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</si>
  <si>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</si>
  <si>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</si>
  <si>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</si>
  <si>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</si>
  <si>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</si>
  <si>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</si>
  <si>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</si>
  <si>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</si>
  <si>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</si>
  <si>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</si>
  <si>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</si>
  <si>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</si>
  <si>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</si>
  <si>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</si>
  <si>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</si>
  <si>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</si>
  <si>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</si>
  <si>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</si>
  <si>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</si>
  <si>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</si>
  <si>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</si>
  <si>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</si>
  <si>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</si>
  <si>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</si>
  <si>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</si>
  <si>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</si>
  <si>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</si>
  <si>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</si>
  <si>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</si>
  <si>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</si>
  <si>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</si>
  <si>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</si>
  <si>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</si>
  <si>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</si>
  <si>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</si>
  <si>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</si>
  <si>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</si>
  <si>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</si>
  <si>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</si>
  <si>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</si>
  <si>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</si>
  <si>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</si>
  <si>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</si>
  <si>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</si>
  <si>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</si>
  <si>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</si>
  <si>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</si>
  <si>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</si>
  <si>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</si>
  <si>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</si>
  <si>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</si>
  <si>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</si>
  <si>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</si>
  <si>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</si>
  <si>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</si>
  <si>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</si>
  <si>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</si>
  <si>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</si>
  <si>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</si>
  <si>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</si>
  <si>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</si>
  <si>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</si>
  <si>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</si>
  <si>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</si>
  <si>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</si>
  <si>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</si>
  <si>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</si>
  <si>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</si>
  <si>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</si>
  <si>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</si>
  <si>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</si>
  <si>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</si>
  <si>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</si>
  <si>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</si>
  <si>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</si>
  <si>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</si>
  <si>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</si>
  <si>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</si>
  <si>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</si>
  <si>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</si>
  <si>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</si>
  <si>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</si>
  <si>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</si>
  <si>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</si>
  <si>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</si>
  <si>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</si>
  <si>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</si>
  <si>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</si>
  <si>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</si>
  <si>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</si>
  <si>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</si>
  <si>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</si>
  <si>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</si>
  <si>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</si>
  <si>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</si>
  <si>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</si>
  <si>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</si>
  <si>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</si>
  <si>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</si>
  <si>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</si>
  <si>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</si>
  <si>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</si>
  <si>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</si>
  <si>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</si>
  <si>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</si>
  <si>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</si>
  <si>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</si>
  <si>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</si>
  <si>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</si>
  <si>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</si>
  <si>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</si>
  <si>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</si>
  <si>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</si>
  <si>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</si>
  <si>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</si>
  <si>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</si>
  <si>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</si>
  <si>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</si>
  <si>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</si>
  <si>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</si>
  <si>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</si>
  <si>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</si>
  <si>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</si>
  <si>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</si>
  <si>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</si>
  <si>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</si>
  <si>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</si>
  <si>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</si>
  <si>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</si>
  <si>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</si>
  <si>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</si>
  <si>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</si>
  <si>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</si>
  <si>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</si>
  <si>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</si>
  <si>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</si>
  <si>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</si>
  <si>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</si>
  <si>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</si>
  <si>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</si>
  <si>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</si>
  <si>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</si>
  <si>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</si>
  <si>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</si>
  <si>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</si>
  <si>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</si>
  <si>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</si>
  <si>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</si>
  <si>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</si>
  <si>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</si>
  <si>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</si>
  <si>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</si>
  <si>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</si>
  <si>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</si>
  <si>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</si>
  <si>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</si>
  <si>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</si>
  <si>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</si>
  <si>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</si>
  <si>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</si>
  <si>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</si>
  <si>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</si>
  <si>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</si>
  <si>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</si>
  <si>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</si>
  <si>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</si>
  <si>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</si>
  <si>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</si>
  <si>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</si>
  <si>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</si>
  <si>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</si>
  <si>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</si>
  <si>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</si>
  <si>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</si>
  <si>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</si>
  <si>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</si>
  <si>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</si>
  <si>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</si>
  <si>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</si>
  <si>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</si>
  <si>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</si>
  <si>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</si>
  <si>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</si>
  <si>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</si>
  <si>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</si>
  <si>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</si>
  <si>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</si>
  <si>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</si>
  <si>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</si>
  <si>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</si>
  <si>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</si>
  <si>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</si>
  <si>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</si>
  <si>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</si>
  <si>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</si>
  <si>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</si>
  <si>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</si>
  <si>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</si>
  <si>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</si>
  <si>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</si>
  <si>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</si>
  <si>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</si>
  <si>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</si>
  <si>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</si>
  <si>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</si>
  <si>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</si>
  <si>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</si>
  <si>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</si>
  <si>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</si>
  <si>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</si>
  <si>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</si>
  <si>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</si>
  <si>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</si>
  <si>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</si>
  <si>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</si>
  <si>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</si>
  <si>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</si>
  <si>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</si>
  <si>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</si>
  <si>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</si>
  <si>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</si>
  <si>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</si>
  <si>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</si>
  <si>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</si>
  <si>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</si>
  <si>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</si>
  <si>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</si>
  <si>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</si>
  <si>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</si>
  <si>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</si>
  <si>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</si>
  <si>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</si>
  <si>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</si>
  <si>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</si>
  <si>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</si>
  <si>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</si>
  <si>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</si>
  <si>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</si>
  <si>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</si>
  <si>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</si>
  <si>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</si>
  <si>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</si>
  <si>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</si>
  <si>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</si>
  <si>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</si>
  <si>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</si>
  <si>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</si>
  <si>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</si>
  <si>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</si>
  <si>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</si>
  <si>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</si>
  <si>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</si>
  <si>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</si>
  <si>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</si>
  <si>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</si>
  <si>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</si>
  <si>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</si>
  <si>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</si>
  <si>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</si>
  <si>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</si>
  <si>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</si>
  <si>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</si>
  <si>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</si>
  <si>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</si>
  <si>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</si>
  <si>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</si>
  <si>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</si>
  <si>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</si>
  <si>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</si>
  <si>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</si>
  <si>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</si>
  <si>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</si>
  <si>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</si>
  <si>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</si>
  <si>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</si>
  <si>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</si>
  <si>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</si>
  <si>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</si>
  <si>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</si>
  <si>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</si>
  <si>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</si>
  <si>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</si>
  <si>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</si>
  <si>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</si>
  <si>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</si>
  <si>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</si>
  <si>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</si>
  <si>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</si>
  <si>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</si>
  <si>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</si>
  <si>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</si>
  <si>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</si>
  <si>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</si>
  <si>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</si>
  <si>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</si>
  <si>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</si>
  <si>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</si>
  <si>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</si>
  <si>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</si>
  <si>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</si>
  <si>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</si>
  <si>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</si>
  <si>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</si>
  <si>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</si>
  <si>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</si>
  <si>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</si>
  <si>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</si>
  <si>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</si>
  <si>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</si>
  <si>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</si>
  <si>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</si>
  <si>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</si>
  <si>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</si>
  <si>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</si>
  <si>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</si>
  <si>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</si>
  <si>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</si>
  <si>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</si>
  <si>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</si>
  <si>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</si>
  <si>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</si>
  <si>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</si>
  <si>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</si>
  <si>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</si>
  <si>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</si>
  <si>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</si>
  <si>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</si>
  <si>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</si>
  <si>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</si>
  <si>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</si>
  <si>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</si>
  <si>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</si>
  <si>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</si>
  <si>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</si>
  <si>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</si>
  <si>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</si>
  <si>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</si>
  <si>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</si>
  <si>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</si>
  <si>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</si>
  <si>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</si>
  <si>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</si>
  <si>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</si>
  <si>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</si>
  <si>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</si>
  <si>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</si>
  <si>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</si>
  <si>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</si>
  <si>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</si>
  <si>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</si>
  <si>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</si>
  <si>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</si>
  <si>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</si>
  <si>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</si>
  <si>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</si>
  <si>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</si>
  <si>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</si>
  <si>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</si>
  <si>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</si>
  <si>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</si>
  <si>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</si>
  <si>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</si>
  <si>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</si>
  <si>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</si>
  <si>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</si>
  <si>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</si>
  <si>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</si>
  <si>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</si>
  <si>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</si>
  <si>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</si>
  <si>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</si>
  <si>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</si>
  <si>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</si>
  <si>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</si>
  <si>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</si>
  <si>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</si>
  <si>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</si>
  <si>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</si>
  <si>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</si>
  <si>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</si>
  <si>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</si>
  <si>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</si>
  <si>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</si>
  <si>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</si>
  <si>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</si>
  <si>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</si>
  <si>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</si>
  <si>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</si>
  <si>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</si>
  <si>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</si>
  <si>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</si>
  <si>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</si>
  <si>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</si>
  <si>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</si>
  <si>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</si>
  <si>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</si>
  <si>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</si>
  <si>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</si>
  <si>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</si>
  <si>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</si>
  <si>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</si>
  <si>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</si>
  <si>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</si>
  <si>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</si>
  <si>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</si>
  <si>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</si>
  <si>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</si>
  <si>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</si>
  <si>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</si>
  <si>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</si>
  <si>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</si>
  <si>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</si>
  <si>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</si>
  <si>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</si>
  <si>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</si>
  <si>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</si>
  <si>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</si>
  <si>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</si>
  <si>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</si>
  <si>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</si>
  <si>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</si>
  <si>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</si>
  <si>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</si>
  <si>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</si>
  <si>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</si>
  <si>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</si>
  <si>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</si>
  <si>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</si>
  <si>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</si>
  <si>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</si>
  <si>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</si>
  <si>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</si>
  <si>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</si>
  <si>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</si>
  <si>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</si>
  <si>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</si>
  <si>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</si>
  <si>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</si>
  <si>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</si>
  <si>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</si>
  <si>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</si>
  <si>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</si>
  <si>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</si>
  <si>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</si>
  <si>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</si>
  <si>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</si>
  <si>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</si>
  <si>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</si>
  <si>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</si>
  <si>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</si>
  <si>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</si>
  <si>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</si>
  <si>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</si>
  <si>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</si>
  <si>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</si>
  <si>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</si>
  <si>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</si>
  <si>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</si>
  <si>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</si>
  <si>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</si>
  <si>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</si>
  <si>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</si>
  <si>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</si>
  <si>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</si>
  <si>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</si>
  <si>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</si>
  <si>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</si>
  <si>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</si>
  <si>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</si>
  <si>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</si>
  <si>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</si>
  <si>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</si>
  <si>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</si>
  <si>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</si>
  <si>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</si>
  <si>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</si>
  <si>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</si>
  <si>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</si>
  <si>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</si>
  <si>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</si>
  <si>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</si>
  <si>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</si>
  <si>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</si>
  <si>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</si>
  <si>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</si>
  <si>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</si>
  <si>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</si>
  <si>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</si>
  <si>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</si>
  <si>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</si>
  <si>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</si>
  <si>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</si>
  <si>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</si>
  <si>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</si>
  <si>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</si>
  <si>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</si>
  <si>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</si>
  <si>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</si>
  <si>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</si>
  <si>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</si>
  <si>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</si>
  <si>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</si>
  <si>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</si>
  <si>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</si>
  <si>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</si>
  <si>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</si>
  <si>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</si>
  <si>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</si>
  <si>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</si>
  <si>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</si>
  <si>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</si>
  <si>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</si>
  <si>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</si>
  <si>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</si>
  <si>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</si>
  <si>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</si>
  <si>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</si>
  <si>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</si>
  <si>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</si>
  <si>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</si>
  <si>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</si>
  <si>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</si>
  <si>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</si>
  <si>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</si>
  <si>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</si>
  <si>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</si>
  <si>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</si>
  <si>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</si>
  <si>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</si>
  <si>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</si>
  <si>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</si>
  <si>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</si>
  <si>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</si>
  <si>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</si>
  <si>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</si>
  <si>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</si>
  <si>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</si>
  <si>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</si>
  <si>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</si>
  <si>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</si>
  <si>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</si>
  <si>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</si>
  <si>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</si>
  <si>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</si>
  <si>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</si>
  <si>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</si>
  <si>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</si>
  <si>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</si>
  <si>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</si>
  <si>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</si>
  <si>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</si>
  <si>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</si>
  <si>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</si>
  <si>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</si>
  <si>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</si>
  <si>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</si>
  <si>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</si>
  <si>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</si>
  <si>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</si>
  <si>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</si>
  <si>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</si>
  <si>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</si>
  <si>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</si>
  <si>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</si>
  <si>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</si>
  <si>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</si>
  <si>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</si>
  <si>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</si>
  <si>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</si>
  <si>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</si>
  <si>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</si>
  <si>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</si>
  <si>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</si>
  <si>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</si>
  <si>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</si>
  <si>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</si>
  <si>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</si>
  <si>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</si>
  <si>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</si>
  <si>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</si>
  <si>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</si>
  <si>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</si>
  <si>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</si>
  <si>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</si>
  <si>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</si>
  <si>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</si>
  <si>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</si>
  <si>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</si>
  <si>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</si>
  <si>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</si>
  <si>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</si>
  <si>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</si>
  <si>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</si>
  <si>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</si>
  <si>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</si>
  <si>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</si>
  <si>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</si>
  <si>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</si>
  <si>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</si>
  <si>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</si>
  <si>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</si>
  <si>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</si>
  <si>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</si>
  <si>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</si>
  <si>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</si>
  <si>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</si>
  <si>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</si>
  <si>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</si>
  <si>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</si>
  <si>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</si>
  <si>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</si>
  <si>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</si>
  <si>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</si>
  <si>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</si>
  <si>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</si>
  <si>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</si>
  <si>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</si>
  <si>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</si>
  <si>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</si>
  <si>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</si>
  <si>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</si>
  <si>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</si>
  <si>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</si>
  <si>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</si>
  <si>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</si>
  <si>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</si>
  <si>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</si>
  <si>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</si>
  <si>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</si>
  <si>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</si>
  <si>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</si>
  <si>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</si>
  <si>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</si>
  <si>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</si>
  <si>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</si>
  <si>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</si>
  <si>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</si>
  <si>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</si>
  <si>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</si>
  <si>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</si>
  <si>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</si>
  <si>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</si>
  <si>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</si>
  <si>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</si>
  <si>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</si>
  <si>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</si>
  <si>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</si>
  <si>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</si>
  <si>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</si>
  <si>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</si>
  <si>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</si>
  <si>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</si>
  <si>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</si>
  <si>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</si>
  <si>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</si>
  <si>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</si>
  <si>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</si>
  <si>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</si>
  <si>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</si>
  <si>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</si>
  <si>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</si>
  <si>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</si>
  <si>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</si>
  <si>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</si>
  <si>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</si>
  <si>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</si>
  <si>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</si>
  <si>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</si>
  <si>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</si>
  <si>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</si>
  <si>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</si>
  <si>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</si>
  <si>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</si>
  <si>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</si>
  <si>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</si>
  <si>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</si>
  <si>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</si>
  <si>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</si>
  <si>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</si>
  <si>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</si>
  <si>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</si>
  <si>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</si>
  <si>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</si>
  <si>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</si>
  <si>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</si>
  <si>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</si>
  <si>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</si>
  <si>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</si>
  <si>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</si>
  <si>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</si>
  <si>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</si>
  <si>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</si>
  <si>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</si>
  <si>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</si>
  <si>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</si>
  <si>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</si>
  <si>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</si>
  <si>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</si>
  <si>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</si>
  <si>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</si>
  <si>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</si>
  <si>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</si>
  <si>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</si>
  <si>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</si>
  <si>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</si>
  <si>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</si>
  <si>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</si>
  <si>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</si>
  <si>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</si>
  <si>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</si>
  <si>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</si>
  <si>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</si>
  <si>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</si>
  <si>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</si>
  <si>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</si>
  <si>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</si>
  <si>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</si>
  <si>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</si>
  <si>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</si>
  <si>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</si>
  <si>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</si>
  <si>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</si>
  <si>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</si>
  <si>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</si>
  <si>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</si>
  <si>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</si>
  <si>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</si>
  <si>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</si>
  <si>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</si>
  <si>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</si>
  <si>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</si>
  <si>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</si>
  <si>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</si>
  <si>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</si>
  <si>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</si>
  <si>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</si>
  <si>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</si>
  <si>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</si>
  <si>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</si>
  <si>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</si>
  <si>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</si>
  <si>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</si>
  <si>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</si>
  <si>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</si>
  <si>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</si>
  <si>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</si>
  <si>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</si>
  <si>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</si>
  <si>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</si>
  <si>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</si>
  <si>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</si>
  <si>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</si>
  <si>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</si>
  <si>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</si>
  <si>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</si>
  <si>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</si>
  <si>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</si>
  <si>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</si>
  <si>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</si>
  <si>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</si>
  <si>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</si>
  <si>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</si>
  <si>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</si>
  <si>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</si>
  <si>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</si>
  <si>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</si>
  <si>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</si>
  <si>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</si>
  <si>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</si>
  <si>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</si>
  <si>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</si>
  <si>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</si>
  <si>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</si>
  <si>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</si>
  <si>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</si>
  <si>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</si>
  <si>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</si>
  <si>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</si>
  <si>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</si>
  <si>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</si>
  <si>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</si>
  <si>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</si>
  <si>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</si>
  <si>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</si>
  <si>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</si>
  <si>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</si>
  <si>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</si>
  <si>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</si>
  <si>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</si>
  <si>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</si>
  <si>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</si>
  <si>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</si>
  <si>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</si>
  <si>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</si>
  <si>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</si>
  <si>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</si>
  <si>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</si>
  <si>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</si>
  <si>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</si>
  <si>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</si>
  <si>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</si>
  <si>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</si>
  <si>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</si>
  <si>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</si>
  <si>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</si>
  <si>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</si>
  <si>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</si>
  <si>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</si>
  <si>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</si>
  <si>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</si>
  <si>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</si>
  <si>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</si>
  <si>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</si>
  <si>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</si>
  <si>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</si>
  <si>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</si>
  <si>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</si>
  <si>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</si>
  <si>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</si>
  <si>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</si>
  <si>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</si>
  <si>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</si>
  <si>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</si>
  <si>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</si>
  <si>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</si>
  <si>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</si>
  <si>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</si>
  <si>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</si>
  <si>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</si>
  <si>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</si>
  <si>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</si>
  <si>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</si>
  <si>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</si>
  <si>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</si>
  <si>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</si>
  <si>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</si>
  <si>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</si>
  <si>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</si>
  <si>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</si>
  <si>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</si>
  <si>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</si>
  <si>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</si>
  <si>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</si>
  <si>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</si>
  <si>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</si>
  <si>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</si>
  <si>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</si>
  <si>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</si>
  <si>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</si>
  <si>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</si>
  <si>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</si>
  <si>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</si>
  <si>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</si>
  <si>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</si>
  <si>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</si>
  <si>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</si>
  <si>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</si>
  <si>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</si>
  <si>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</si>
  <si>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</si>
  <si>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</si>
  <si>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</si>
  <si>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</si>
  <si>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</si>
  <si>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</si>
  <si>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</si>
  <si>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</si>
  <si>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</si>
  <si>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</si>
  <si>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</si>
  <si>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</si>
  <si>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</si>
  <si>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</si>
  <si>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</si>
  <si>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</si>
  <si>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</si>
  <si>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</si>
  <si>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</si>
  <si>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</si>
  <si>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</si>
  <si>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</si>
  <si>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</si>
  <si>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</si>
  <si>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</si>
  <si>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</si>
  <si>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</si>
  <si>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</si>
  <si>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</si>
  <si>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</si>
  <si>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</si>
  <si>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</si>
  <si>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</si>
  <si>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</si>
  <si>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</si>
  <si>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</si>
  <si>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</si>
  <si>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</si>
  <si>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</si>
  <si>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</si>
  <si>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</si>
  <si>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</si>
  <si>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</si>
  <si>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</si>
  <si>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</si>
  <si>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</si>
  <si>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</si>
  <si>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</si>
  <si>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</si>
  <si>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</si>
  <si>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</si>
  <si>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</si>
  <si>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</si>
  <si>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</si>
  <si>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</si>
  <si>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</si>
  <si>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</si>
  <si>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</si>
  <si>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</si>
  <si>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</si>
  <si>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</si>
  <si>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</si>
  <si>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</si>
  <si>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</si>
  <si>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</si>
  <si>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</si>
  <si>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</si>
  <si>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</si>
  <si>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</si>
  <si>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</si>
  <si>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</si>
  <si>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</si>
  <si>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</si>
  <si>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</si>
  <si>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</si>
  <si>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</si>
  <si>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</si>
  <si>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</si>
  <si>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</si>
  <si>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</si>
  <si>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</si>
  <si>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</si>
  <si>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</si>
  <si>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</si>
  <si>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</si>
  <si>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</si>
  <si>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</si>
  <si>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</si>
  <si>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</si>
  <si>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</si>
  <si>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</si>
  <si>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</si>
  <si>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</si>
  <si>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</si>
  <si>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</si>
  <si>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</si>
  <si>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</si>
  <si>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</si>
  <si>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</si>
  <si>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</si>
  <si>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</si>
  <si>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</si>
  <si>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</si>
  <si>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</si>
  <si>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</si>
  <si>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</si>
  <si>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</si>
  <si>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</si>
  <si>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</si>
  <si>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</si>
  <si>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</si>
  <si>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</si>
  <si>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</si>
  <si>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</si>
  <si>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</si>
  <si>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</si>
  <si>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</si>
  <si>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</si>
  <si>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</si>
  <si>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</si>
  <si>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</si>
  <si>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</si>
  <si>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</si>
  <si>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</si>
  <si>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</si>
  <si>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</si>
  <si>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</si>
  <si>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</si>
  <si>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</si>
  <si>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</si>
  <si>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</si>
  <si>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</si>
  <si>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</si>
  <si>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</si>
  <si>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</si>
  <si>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</si>
  <si>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</si>
  <si>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</si>
  <si>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</si>
  <si>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</si>
  <si>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</si>
  <si>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</si>
  <si>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</si>
  <si>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</si>
  <si>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</si>
  <si>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</si>
  <si>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</si>
  <si>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</si>
  <si>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</si>
  <si>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</si>
  <si>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</si>
  <si>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</si>
  <si>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</si>
  <si>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</si>
  <si>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</si>
  <si>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</si>
  <si>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</si>
  <si>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</si>
  <si>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</si>
  <si>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</si>
  <si>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</si>
  <si>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</si>
  <si>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</si>
  <si>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</si>
  <si>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</si>
  <si>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</si>
  <si>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</si>
  <si>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</si>
  <si>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</si>
  <si>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</si>
  <si>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</si>
  <si>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</si>
  <si>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</si>
  <si>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</si>
  <si>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</si>
  <si>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</si>
  <si>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</si>
  <si>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</si>
  <si>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</si>
  <si>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</si>
  <si>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</si>
  <si>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</si>
  <si>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</si>
  <si>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</si>
  <si>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</si>
  <si>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</si>
  <si>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</si>
  <si>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</si>
  <si>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</si>
  <si>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</si>
  <si>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</si>
  <si>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</si>
  <si>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</si>
  <si>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</si>
  <si>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</si>
  <si>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</si>
  <si>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</si>
  <si>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</si>
  <si>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</si>
  <si>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</si>
  <si>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</si>
  <si>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</si>
  <si>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</si>
  <si>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</si>
  <si>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</si>
  <si>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</si>
  <si>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</si>
  <si>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</si>
  <si>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</si>
  <si>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</si>
  <si>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</si>
  <si>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</si>
  <si>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</si>
  <si>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</si>
  <si>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</si>
  <si>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</si>
  <si>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</si>
  <si>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</si>
  <si>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</si>
  <si>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</si>
  <si>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</si>
  <si>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</si>
  <si>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</si>
  <si>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</si>
  <si>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</si>
  <si>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</si>
  <si>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</si>
  <si>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</si>
  <si>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</si>
  <si>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</si>
  <si>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</si>
  <si>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</si>
  <si>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</si>
  <si>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</si>
  <si>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</si>
  <si>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</si>
  <si>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</si>
  <si>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</si>
  <si>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</si>
  <si>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</si>
  <si>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</si>
  <si>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</si>
  <si>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</si>
  <si>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</si>
  <si>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</si>
  <si>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</si>
  <si>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</si>
  <si>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</si>
  <si>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</si>
  <si>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</si>
  <si>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</si>
  <si>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</si>
  <si>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</si>
  <si>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</si>
  <si>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</si>
  <si>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</si>
  <si>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</si>
  <si>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</si>
  <si>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</si>
  <si>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</si>
  <si>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</si>
  <si>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</si>
  <si>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</si>
  <si>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</si>
  <si>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</si>
  <si>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</si>
  <si>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</si>
  <si>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</si>
  <si>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</si>
  <si>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</si>
  <si>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</si>
  <si>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</si>
  <si>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</si>
  <si>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</si>
  <si>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</si>
  <si>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</si>
  <si>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</si>
  <si>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</si>
  <si>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</si>
  <si>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</si>
  <si>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</si>
  <si>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</si>
  <si>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</si>
  <si>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</si>
  <si>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</si>
  <si>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</si>
  <si>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</si>
  <si>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</si>
  <si>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</si>
  <si>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</si>
  <si>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</si>
  <si>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</si>
  <si>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</si>
  <si>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</si>
  <si>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</si>
  <si>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</si>
  <si>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</si>
  <si>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</si>
  <si>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</si>
  <si>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</si>
  <si>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</si>
  <si>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</si>
  <si>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</si>
  <si>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</si>
  <si>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</si>
  <si>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</si>
  <si>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</si>
  <si>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</si>
  <si>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</si>
  <si>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</si>
  <si>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</si>
  <si>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</si>
  <si>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</si>
  <si>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</si>
  <si>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</si>
  <si>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</si>
  <si>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</si>
  <si>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</si>
  <si>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</si>
  <si>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</si>
  <si>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</si>
  <si>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</si>
  <si>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</si>
  <si>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</si>
  <si>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</si>
  <si>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</si>
  <si>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</si>
  <si>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</si>
  <si>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</si>
  <si>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</si>
  <si>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</si>
  <si>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</si>
  <si>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</si>
  <si>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</si>
  <si>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</si>
  <si>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</si>
  <si>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</si>
  <si>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</si>
  <si>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</si>
  <si>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</si>
  <si>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</si>
  <si>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</si>
  <si>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</si>
  <si>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</si>
  <si>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</si>
  <si>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</si>
  <si>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</si>
  <si>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</si>
  <si>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</si>
  <si>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</si>
  <si>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</si>
  <si>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</si>
  <si>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</si>
  <si>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</si>
  <si>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</si>
  <si>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</si>
  <si>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</si>
  <si>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</si>
  <si>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</si>
  <si>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</si>
  <si>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</si>
  <si>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</si>
  <si>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</si>
  <si>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</si>
  <si>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</si>
  <si>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</si>
  <si>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</si>
  <si>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</si>
  <si>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</si>
  <si>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</si>
  <si>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</si>
  <si>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</si>
  <si>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</si>
  <si>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</si>
  <si>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</si>
  <si>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</si>
  <si>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</si>
  <si>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</si>
  <si>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</si>
  <si>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</si>
  <si>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</si>
  <si>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</si>
  <si>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</si>
  <si>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</si>
  <si>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</si>
  <si>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</si>
  <si>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</si>
  <si>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</si>
  <si>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</si>
  <si>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</si>
  <si>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</si>
  <si>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</si>
  <si>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</si>
  <si>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</si>
  <si>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</si>
  <si>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</si>
  <si>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</si>
  <si>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</si>
  <si>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</si>
  <si>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</si>
  <si>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</si>
  <si>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</si>
  <si>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</si>
  <si>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</si>
  <si>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</si>
  <si>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</si>
  <si>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</si>
  <si>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</si>
  <si>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</si>
  <si>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</si>
  <si>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</si>
  <si>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</si>
  <si>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</si>
  <si>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</si>
  <si>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</si>
  <si>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</si>
  <si>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</si>
  <si>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</si>
  <si>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</si>
  <si>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</si>
  <si>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</si>
  <si>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</si>
  <si>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</si>
  <si>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</si>
  <si>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</si>
  <si>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</si>
  <si>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</si>
  <si>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</si>
  <si>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</si>
  <si>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</si>
  <si>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</si>
  <si>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</si>
  <si>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</si>
  <si>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</si>
  <si>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</si>
  <si>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</si>
  <si>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</si>
  <si>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</si>
  <si>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</si>
  <si>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</si>
  <si>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</si>
  <si>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</si>
  <si>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</si>
  <si>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</si>
  <si>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</si>
  <si>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</si>
  <si>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</si>
  <si>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</si>
  <si>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</si>
  <si>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</si>
  <si>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</si>
  <si>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</si>
  <si>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</si>
  <si>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</si>
  <si>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</si>
  <si>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</si>
  <si>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</si>
  <si>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</si>
  <si>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</si>
  <si>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</si>
  <si>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</si>
  <si>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</si>
  <si>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</si>
  <si>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</si>
  <si>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</si>
  <si>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</si>
  <si>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</si>
  <si>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</si>
  <si>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</si>
  <si>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</si>
  <si>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</si>
  <si>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</si>
  <si>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</si>
  <si>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</si>
  <si>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</si>
  <si>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</si>
  <si>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</si>
  <si>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</si>
  <si>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</si>
  <si>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</si>
  <si>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</si>
  <si>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</si>
  <si>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</si>
  <si>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</si>
  <si>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</si>
  <si>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</si>
  <si>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</si>
  <si>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</si>
  <si>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</si>
  <si>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</si>
  <si>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</si>
  <si>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</si>
  <si>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</si>
  <si>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</si>
  <si>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</si>
  <si>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</si>
  <si>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</si>
  <si>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</si>
  <si>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</si>
  <si>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</si>
  <si>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</si>
  <si>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</si>
  <si>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</si>
  <si>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</si>
  <si>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</si>
  <si>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</si>
  <si>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</si>
  <si>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</si>
  <si>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</si>
  <si>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</si>
  <si>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</si>
  <si>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</si>
  <si>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</si>
  <si>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</si>
  <si>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</si>
  <si>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</si>
  <si>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</si>
  <si>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</si>
  <si>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</si>
  <si>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</si>
  <si>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</si>
  <si>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</si>
  <si>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</si>
  <si>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</si>
  <si>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</si>
  <si>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</si>
  <si>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</si>
  <si>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</si>
  <si>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</si>
  <si>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</si>
  <si>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</si>
  <si>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</si>
  <si>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</si>
  <si>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</si>
  <si>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</si>
  <si>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</si>
  <si>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</si>
  <si>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</si>
  <si>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</si>
  <si>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</si>
  <si>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</si>
  <si>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</si>
  <si>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</si>
  <si>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</si>
  <si>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</si>
  <si>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</si>
  <si>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</si>
  <si>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</si>
  <si>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</si>
  <si>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</si>
  <si>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</si>
  <si>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</si>
  <si>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</si>
  <si>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</si>
  <si>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</si>
  <si>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</si>
  <si>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</si>
  <si>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</si>
  <si>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</si>
  <si>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</si>
  <si>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</si>
  <si>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</si>
  <si>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</si>
  <si>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</si>
  <si>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</si>
  <si>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</si>
  <si>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</si>
  <si>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</si>
  <si>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</si>
  <si>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</si>
  <si>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</si>
  <si>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</si>
  <si>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</si>
  <si>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</si>
  <si>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</si>
  <si>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</si>
  <si>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</si>
  <si>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</si>
  <si>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</si>
  <si>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</si>
  <si>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</si>
  <si>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</si>
  <si>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</si>
  <si>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</si>
  <si>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</si>
  <si>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</si>
  <si>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</si>
  <si>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</si>
  <si>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</si>
  <si>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</si>
  <si>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</si>
  <si>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</si>
  <si>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</si>
  <si>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</si>
  <si>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</si>
  <si>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</si>
  <si>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</si>
  <si>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</si>
  <si>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</si>
  <si>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</si>
  <si>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</si>
  <si>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</si>
  <si>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</si>
  <si>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</si>
  <si>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</si>
  <si>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</si>
  <si>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</si>
  <si>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</si>
  <si>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</si>
  <si>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</si>
  <si>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</si>
  <si>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</si>
  <si>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</si>
  <si>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</si>
  <si>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</si>
  <si>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</si>
  <si>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</si>
  <si>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</si>
  <si>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</si>
  <si>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</si>
  <si>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</si>
  <si>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</si>
  <si>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</si>
  <si>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</si>
  <si>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</si>
  <si>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</si>
  <si>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</si>
  <si>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</si>
  <si>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</si>
  <si>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</si>
  <si>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</si>
  <si>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</si>
  <si>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</si>
  <si>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</si>
  <si>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</si>
  <si>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</si>
  <si>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</si>
  <si>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</si>
  <si>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</si>
  <si>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</si>
  <si>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</si>
  <si>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</si>
  <si>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</si>
  <si>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</si>
  <si>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</si>
  <si>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</si>
  <si>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</si>
  <si>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</si>
  <si>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</si>
  <si>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</si>
  <si>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</si>
  <si>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</si>
  <si>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</si>
  <si>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</si>
  <si>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</si>
  <si>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</si>
  <si>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</si>
  <si>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</si>
  <si>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</si>
  <si>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</si>
  <si>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</si>
  <si>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</si>
  <si>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</si>
  <si>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</si>
  <si>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</si>
  <si>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</si>
  <si>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</si>
  <si>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</si>
  <si>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</si>
  <si>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</si>
  <si>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</si>
  <si>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</si>
  <si>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</si>
  <si>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</si>
  <si>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</si>
  <si>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</si>
  <si>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</si>
  <si>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</si>
  <si>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</si>
  <si>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</si>
  <si>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</si>
  <si>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</si>
  <si>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</si>
  <si>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</si>
  <si>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</si>
  <si>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</si>
  <si>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</si>
  <si>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</si>
  <si>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</si>
  <si>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</si>
  <si>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</si>
  <si>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</si>
  <si>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</si>
  <si>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</si>
  <si>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</si>
  <si>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</si>
  <si>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</si>
  <si>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</si>
  <si>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</si>
  <si>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</si>
  <si>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</si>
  <si>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</si>
  <si>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</si>
  <si>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</si>
  <si>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</si>
  <si>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</si>
  <si>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</si>
  <si>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</si>
  <si>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</si>
  <si>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</si>
  <si>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</si>
  <si>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</si>
  <si>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</si>
  <si>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</si>
  <si>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</si>
  <si>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</si>
  <si>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</si>
  <si>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</si>
  <si>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</si>
  <si>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</si>
  <si>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</si>
  <si>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</si>
  <si>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</si>
  <si>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</si>
  <si>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</si>
  <si>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</si>
  <si>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</si>
  <si>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</si>
  <si>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</si>
  <si>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</si>
  <si>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</si>
  <si>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</si>
  <si>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</si>
  <si>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</si>
  <si>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</si>
  <si>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</si>
  <si>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</si>
  <si>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</si>
  <si>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</si>
  <si>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</si>
  <si>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</si>
  <si>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</si>
  <si>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</si>
  <si>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</si>
  <si>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</si>
  <si>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</si>
  <si>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</si>
  <si>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</si>
  <si>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</si>
  <si>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</si>
  <si>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</si>
  <si>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</si>
  <si>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</si>
  <si>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</si>
  <si>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</si>
  <si>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</si>
  <si>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</si>
  <si>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</si>
  <si>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</si>
  <si>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</si>
  <si>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</si>
  <si>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</si>
  <si>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</si>
  <si>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</si>
  <si>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</si>
  <si>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</si>
  <si>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</si>
  <si>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</si>
  <si>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</si>
  <si>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</si>
  <si>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</si>
  <si>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</si>
  <si>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</si>
  <si>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</si>
  <si>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</si>
  <si>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</si>
  <si>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</si>
  <si>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</si>
  <si>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</si>
  <si>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</si>
  <si>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</si>
  <si>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</si>
  <si>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</si>
  <si>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</si>
  <si>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</si>
  <si>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</si>
  <si>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</si>
  <si>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</si>
  <si>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</si>
  <si>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</si>
  <si>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</si>
  <si>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</si>
  <si>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</si>
  <si>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</si>
  <si>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</si>
  <si>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</si>
  <si>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</si>
  <si>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</si>
  <si>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</si>
  <si>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</si>
  <si>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</si>
  <si>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</si>
  <si>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</si>
  <si>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</si>
  <si>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</si>
  <si>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</si>
  <si>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</si>
  <si>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</si>
  <si>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</si>
  <si>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</si>
  <si>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</si>
  <si>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</si>
  <si>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</si>
  <si>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</si>
  <si>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</si>
  <si>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</si>
  <si>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</si>
  <si>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</si>
  <si>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</si>
  <si>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</si>
  <si>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</si>
  <si>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</si>
  <si>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</si>
  <si>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</si>
  <si>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</si>
  <si>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</si>
  <si>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</si>
  <si>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</si>
  <si>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</si>
  <si>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</si>
  <si>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</si>
  <si>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</si>
  <si>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</si>
  <si>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</si>
  <si>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</si>
  <si>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</si>
  <si>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</si>
  <si>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</si>
  <si>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</si>
  <si>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</si>
  <si>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</si>
  <si>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</si>
  <si>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</si>
  <si>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</si>
  <si>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</si>
  <si>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</si>
  <si>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</si>
  <si>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</si>
  <si>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</si>
  <si>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</si>
  <si>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</si>
  <si>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</si>
  <si>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</si>
  <si>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</si>
  <si>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</si>
  <si>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</si>
  <si>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</si>
  <si>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</si>
  <si>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</si>
  <si>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</si>
  <si>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</si>
  <si>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</si>
  <si>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</si>
  <si>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</si>
  <si>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</si>
  <si>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</si>
  <si>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</si>
  <si>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</si>
  <si>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</si>
  <si>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</si>
  <si>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</si>
  <si>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</si>
  <si>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</si>
  <si>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</si>
  <si>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</si>
  <si>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</si>
  <si>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</si>
  <si>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</si>
  <si>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</si>
  <si>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</si>
  <si>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</si>
  <si>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</si>
  <si>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</si>
  <si>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</si>
  <si>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</si>
  <si>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</si>
  <si>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</si>
  <si>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</si>
  <si>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</si>
  <si>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</si>
  <si>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</si>
  <si>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</si>
  <si>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</si>
  <si>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</si>
  <si>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</si>
  <si>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</si>
  <si>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</si>
  <si>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</si>
  <si>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</si>
  <si>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</si>
  <si>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</si>
  <si>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</si>
  <si>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</si>
  <si>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</si>
  <si>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</si>
  <si>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</si>
  <si>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</si>
  <si>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</si>
  <si>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</si>
  <si>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</si>
  <si>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</si>
  <si>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</si>
  <si>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</si>
  <si>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</si>
  <si>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</si>
  <si>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</si>
  <si>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</si>
  <si>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</si>
  <si>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</si>
  <si>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</si>
  <si>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</si>
  <si>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</si>
  <si>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</si>
  <si>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</si>
  <si>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</si>
  <si>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</si>
  <si>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</si>
  <si>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</si>
  <si>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</si>
  <si>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</si>
  <si>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</si>
  <si>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</si>
  <si>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</si>
  <si>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</si>
  <si>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</si>
  <si>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</si>
  <si>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</si>
  <si>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</si>
  <si>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</si>
  <si>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</si>
  <si>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</si>
  <si>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</si>
  <si>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</si>
  <si>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</si>
  <si>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</si>
  <si>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</si>
  <si>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</si>
  <si>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</si>
  <si>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</si>
  <si>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</si>
  <si>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</si>
  <si>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</si>
  <si>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</si>
  <si>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</si>
  <si>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</si>
  <si>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</si>
  <si>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</si>
  <si>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</si>
  <si>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</si>
  <si>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</si>
  <si>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</si>
  <si>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</si>
  <si>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</si>
  <si>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</si>
  <si>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</si>
  <si>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</si>
  <si>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</si>
  <si>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</si>
  <si>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</si>
  <si>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</si>
  <si>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</si>
  <si>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</si>
  <si>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</si>
  <si>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</si>
  <si>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</si>
  <si>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</si>
  <si>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</si>
  <si>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</si>
  <si>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</si>
  <si>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</si>
  <si>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</si>
  <si>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</si>
  <si>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</si>
  <si>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</si>
  <si>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</si>
  <si>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</si>
  <si>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</si>
  <si>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</si>
  <si>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</si>
  <si>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</si>
  <si>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</si>
  <si>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</si>
  <si>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</si>
  <si>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</si>
  <si>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</si>
  <si>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</si>
  <si>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</si>
  <si>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</si>
  <si>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</si>
  <si>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</si>
  <si>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</si>
  <si>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</si>
  <si>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</si>
  <si>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</si>
  <si>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</si>
  <si>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</si>
  <si>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</si>
  <si>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</si>
  <si>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</si>
  <si>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</si>
  <si>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</si>
  <si>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</si>
  <si>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</si>
  <si>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</si>
  <si>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</si>
  <si>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</si>
  <si>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</si>
  <si>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</si>
  <si>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</si>
  <si>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</si>
  <si>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</si>
  <si>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</si>
  <si>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</si>
  <si>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</si>
  <si>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</si>
  <si>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</si>
  <si>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</si>
  <si>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</si>
  <si>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</si>
  <si>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</si>
  <si>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</si>
  <si>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</si>
  <si>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</si>
  <si>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</si>
  <si>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</si>
  <si>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</si>
  <si>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</si>
  <si>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</si>
  <si>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</si>
  <si>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</si>
  <si>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</si>
  <si>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</si>
  <si>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</si>
  <si>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</si>
  <si>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</si>
  <si>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</si>
  <si>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</si>
  <si>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</si>
  <si>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</si>
  <si>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</si>
  <si>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</si>
  <si>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</si>
  <si>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</si>
  <si>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</si>
  <si>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</si>
  <si>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</si>
  <si>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</si>
  <si>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</si>
  <si>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</si>
  <si>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</si>
  <si>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</si>
  <si>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</si>
  <si>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</si>
  <si>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</si>
  <si>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</si>
  <si>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</si>
  <si>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</si>
  <si>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</si>
  <si>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</si>
  <si>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</si>
  <si>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</si>
  <si>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</si>
  <si>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</si>
  <si>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</si>
  <si>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</si>
  <si>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</si>
  <si>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</si>
  <si>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</si>
  <si>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</si>
  <si>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</si>
  <si>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</si>
  <si>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</si>
  <si>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</si>
  <si>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</si>
  <si>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</si>
  <si>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</si>
  <si>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</si>
  <si>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</si>
  <si>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</si>
  <si>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</si>
  <si>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</si>
  <si>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</si>
  <si>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</si>
  <si>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</si>
  <si>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</si>
  <si>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</si>
  <si>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</si>
  <si>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</si>
  <si>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</si>
  <si>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</si>
  <si>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</si>
  <si>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</si>
  <si>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</si>
  <si>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</si>
  <si>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</si>
  <si>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</si>
  <si>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</si>
  <si>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</si>
  <si>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</si>
  <si>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</si>
  <si>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</si>
  <si>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</si>
  <si>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</si>
  <si>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</si>
  <si>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</si>
  <si>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</si>
  <si>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</si>
  <si>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</si>
  <si>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</si>
  <si>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</si>
  <si>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</si>
  <si>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</si>
  <si>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</si>
  <si>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</si>
  <si>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</si>
  <si>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</si>
  <si>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</si>
  <si>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</si>
  <si>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</si>
  <si>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</si>
  <si>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</si>
  <si>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</si>
  <si>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</si>
  <si>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</si>
  <si>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</si>
  <si>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</si>
  <si>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</si>
  <si>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</si>
  <si>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</si>
  <si>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</si>
  <si>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</si>
  <si>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</si>
  <si>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</si>
  <si>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</si>
  <si>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</si>
  <si>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</si>
  <si>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</si>
  <si>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</si>
  <si>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</si>
  <si>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</si>
  <si>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</si>
  <si>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</si>
  <si>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</si>
  <si>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</si>
  <si>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</si>
  <si>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</si>
  <si>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</si>
  <si>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</si>
  <si>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</si>
  <si>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</si>
  <si>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</si>
  <si>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</si>
  <si>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</si>
  <si>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</si>
  <si>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</si>
  <si>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</si>
  <si>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</si>
  <si>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</si>
  <si>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</si>
  <si>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</si>
  <si>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</si>
  <si>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</si>
  <si>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</si>
  <si>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</si>
  <si>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</si>
  <si>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</si>
  <si>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</si>
  <si>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</si>
  <si>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</si>
  <si>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</si>
  <si>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</si>
  <si>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</si>
  <si>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</si>
  <si>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</si>
  <si>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</si>
  <si>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</si>
  <si>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</si>
  <si>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</si>
  <si>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</si>
  <si>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</si>
  <si>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</si>
  <si>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</si>
  <si>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</si>
  <si>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</si>
  <si>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</si>
  <si>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</si>
  <si>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</si>
  <si>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</si>
  <si>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</si>
  <si>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</si>
  <si>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</si>
  <si>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</si>
  <si>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</si>
  <si>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</si>
  <si>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</si>
  <si>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</si>
  <si>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</si>
  <si>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</si>
  <si>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</si>
  <si>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</si>
  <si>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</si>
  <si>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</si>
  <si>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</si>
  <si>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</si>
  <si>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</si>
  <si>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</si>
  <si>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</si>
  <si>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</si>
  <si>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</si>
  <si>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</si>
  <si>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</si>
  <si>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</si>
  <si>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</si>
  <si>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</si>
  <si>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</si>
  <si>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</si>
  <si>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</si>
  <si>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</si>
  <si>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</si>
  <si>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</si>
  <si>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</si>
  <si>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</si>
  <si>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</si>
  <si>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</si>
  <si>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</si>
  <si>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</si>
  <si>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</si>
  <si>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</si>
  <si>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</si>
  <si>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</si>
  <si>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</si>
  <si>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</si>
  <si>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</si>
  <si>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</si>
  <si>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</si>
  <si>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</si>
  <si>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</si>
  <si>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</si>
  <si>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</si>
  <si>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</si>
  <si>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</si>
  <si>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</si>
  <si>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</si>
  <si>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</si>
  <si>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</si>
  <si>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</si>
  <si>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</si>
  <si>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</si>
  <si>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</si>
  <si>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</si>
  <si>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</si>
  <si>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</si>
  <si>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</si>
  <si>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</si>
  <si>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</si>
  <si>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</si>
  <si>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</si>
  <si>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</si>
  <si>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</si>
  <si>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</si>
  <si>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</si>
  <si>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</si>
  <si>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</si>
  <si>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</si>
  <si>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</si>
  <si>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</si>
  <si>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</si>
  <si>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</si>
  <si>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</si>
  <si>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</si>
  <si>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</si>
  <si>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</si>
  <si>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</si>
  <si>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</si>
  <si>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</si>
  <si>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</si>
  <si>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</si>
  <si>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</si>
  <si>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</si>
  <si>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</si>
  <si>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</si>
  <si>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</si>
  <si>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</si>
  <si>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</si>
  <si>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</si>
  <si>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</si>
  <si>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</si>
  <si>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</si>
  <si>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</si>
  <si>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</si>
  <si>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</si>
  <si>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</si>
  <si>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</si>
  <si>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</si>
  <si>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</si>
  <si>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</si>
  <si>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</si>
  <si>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</si>
  <si>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</si>
  <si>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</si>
  <si>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</si>
  <si>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</si>
  <si>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</si>
  <si>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</si>
  <si>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</si>
  <si>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</si>
  <si>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</si>
  <si>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</si>
  <si>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</si>
  <si>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</si>
  <si>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</si>
  <si>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</si>
  <si>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</si>
  <si>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</si>
  <si>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</si>
  <si>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</si>
  <si>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</si>
  <si>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</si>
  <si>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</si>
  <si>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</si>
  <si>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</si>
  <si>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</si>
  <si>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</si>
  <si>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</si>
  <si>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</si>
  <si>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</si>
  <si>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</si>
  <si>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</si>
  <si>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</si>
  <si>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</si>
  <si>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</si>
  <si>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</si>
  <si>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</si>
  <si>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</si>
  <si>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</si>
  <si>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</si>
  <si>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</si>
  <si>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</si>
  <si>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</si>
  <si>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</si>
  <si>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</si>
  <si>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</si>
  <si>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</si>
  <si>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</si>
  <si>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</si>
  <si>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</si>
  <si>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</si>
  <si>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</si>
  <si>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</si>
  <si>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</si>
  <si>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</si>
  <si>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</si>
  <si>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</si>
  <si>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</si>
  <si>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</si>
  <si>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</si>
  <si>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</si>
  <si>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</si>
  <si>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</si>
  <si>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</si>
  <si>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</si>
  <si>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</si>
  <si>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</si>
  <si>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</si>
  <si>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</si>
  <si>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</si>
  <si>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</si>
  <si>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</si>
  <si>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</si>
  <si>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</si>
  <si>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</si>
  <si>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</si>
  <si>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</si>
  <si>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</si>
  <si>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</si>
  <si>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</si>
  <si>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</si>
  <si>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</si>
  <si>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</si>
  <si>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</si>
  <si>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</si>
  <si>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</si>
  <si>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</si>
  <si>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</si>
  <si>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</si>
  <si>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</si>
  <si>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</si>
  <si>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</si>
  <si>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</si>
  <si>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</si>
  <si>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</si>
  <si>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</si>
  <si>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</si>
  <si>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</si>
  <si>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</si>
  <si>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</si>
  <si>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</si>
  <si>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</si>
  <si>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</si>
  <si>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</si>
  <si>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</si>
  <si>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</si>
  <si>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</si>
  <si>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</si>
  <si>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</si>
  <si>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</si>
  <si>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</si>
  <si>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</si>
  <si>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</si>
  <si>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</si>
  <si>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</si>
  <si>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</si>
  <si>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</si>
  <si>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</si>
  <si>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</si>
  <si>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</si>
  <si>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</si>
  <si>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</si>
  <si>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</si>
  <si>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</si>
  <si>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</si>
  <si>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</si>
  <si>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</si>
  <si>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</si>
  <si>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</si>
  <si>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</si>
  <si>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</si>
  <si>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</si>
  <si>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</si>
  <si>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</si>
  <si>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</si>
  <si>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</si>
  <si>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</si>
  <si>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</si>
  <si>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</si>
  <si>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</si>
  <si>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</si>
  <si>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</si>
  <si>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</si>
  <si>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</si>
  <si>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</si>
  <si>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</si>
  <si>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</si>
  <si>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</si>
  <si>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</si>
  <si>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</si>
  <si>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</si>
  <si>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</si>
  <si>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</si>
  <si>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</si>
  <si>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</si>
  <si>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</si>
  <si>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</si>
  <si>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</si>
  <si>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</si>
  <si>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</si>
  <si>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</si>
  <si>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</si>
  <si>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</si>
  <si>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</si>
  <si>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</si>
  <si>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</si>
  <si>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</si>
  <si>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</si>
  <si>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</si>
  <si>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</si>
  <si>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</si>
  <si>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</si>
  <si>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</si>
  <si>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</si>
  <si>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</si>
  <si>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</si>
  <si>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</si>
  <si>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</si>
  <si>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</si>
  <si>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</si>
  <si>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</si>
  <si>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</si>
  <si>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</si>
  <si>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</si>
  <si>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</si>
  <si>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</si>
  <si>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</si>
  <si>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</si>
  <si>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</si>
  <si>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</si>
  <si>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</si>
  <si>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</si>
  <si>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</si>
  <si>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</si>
  <si>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</si>
  <si>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</si>
  <si>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</si>
  <si>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</si>
  <si>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</si>
  <si>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</si>
  <si>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</si>
  <si>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</si>
  <si>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</si>
  <si>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</si>
  <si>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</si>
  <si>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</si>
  <si>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</si>
  <si>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</si>
  <si>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</si>
  <si>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</si>
  <si>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</si>
  <si>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</si>
  <si>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</si>
  <si>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</si>
  <si>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</si>
  <si>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</si>
  <si>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</si>
  <si>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</si>
  <si>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</si>
  <si>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</si>
  <si>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</si>
  <si>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</si>
  <si>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</si>
  <si>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</si>
  <si>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</si>
  <si>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</si>
  <si>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</si>
  <si>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</si>
  <si>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</si>
  <si>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</si>
  <si>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</si>
  <si>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</si>
  <si>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</si>
  <si>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</si>
  <si>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</si>
  <si>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</si>
  <si>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</si>
  <si>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</si>
  <si>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</si>
  <si>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</si>
  <si>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</si>
  <si>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</si>
  <si>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</si>
  <si>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</si>
  <si>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</si>
  <si>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</si>
  <si>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</si>
  <si>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</si>
  <si>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</si>
  <si>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</si>
  <si>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</si>
  <si>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</si>
  <si>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</si>
  <si>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</si>
  <si>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</si>
  <si>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</si>
  <si>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</si>
  <si>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</si>
  <si>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</si>
  <si>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</si>
  <si>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</si>
  <si>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</si>
  <si>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</si>
  <si>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</si>
  <si>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</si>
  <si>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</si>
  <si>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</si>
  <si>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</si>
  <si>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</si>
  <si>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</si>
  <si>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</si>
  <si>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</si>
  <si>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</si>
  <si>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</si>
  <si>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</si>
  <si>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</si>
  <si>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</si>
  <si>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</si>
  <si>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</si>
  <si>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</si>
  <si>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</si>
  <si>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</si>
  <si>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</si>
  <si>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</si>
  <si>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</si>
  <si>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</si>
  <si>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</si>
  <si>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</si>
  <si>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</si>
  <si>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</si>
  <si>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</si>
  <si>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</si>
  <si>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</si>
  <si>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</si>
  <si>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</si>
  <si>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</si>
  <si>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</si>
  <si>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</si>
  <si>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</si>
  <si>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</si>
  <si>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</si>
  <si>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</si>
  <si>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</si>
  <si>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</si>
  <si>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</si>
  <si>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</si>
  <si>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</si>
  <si>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</si>
  <si>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</si>
  <si>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</si>
  <si>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</si>
  <si>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</si>
  <si>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</si>
  <si>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</si>
  <si>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</si>
  <si>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</si>
  <si>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</si>
  <si>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</si>
  <si>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</si>
  <si>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</si>
  <si>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</si>
  <si>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</si>
  <si>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</si>
  <si>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</si>
  <si>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</si>
  <si>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</si>
  <si>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</si>
  <si>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</si>
  <si>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</si>
  <si>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</si>
  <si>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</si>
  <si>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</si>
  <si>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</si>
  <si>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</si>
  <si>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</si>
  <si>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</si>
  <si>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</si>
  <si>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</si>
  <si>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</si>
  <si>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</si>
  <si>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</si>
  <si>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</si>
  <si>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</si>
  <si>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</si>
  <si>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</si>
  <si>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</si>
  <si>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</si>
  <si>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</si>
  <si>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</si>
  <si>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</si>
  <si>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</si>
  <si>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</si>
  <si>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</si>
  <si>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</si>
  <si>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</si>
  <si>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</si>
  <si>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</si>
  <si>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</si>
  <si>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</si>
  <si>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</si>
  <si>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</si>
  <si>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</si>
  <si>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</si>
  <si>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</si>
  <si>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</si>
  <si>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</si>
  <si>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</si>
  <si>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</si>
  <si>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</si>
  <si>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</si>
  <si>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</si>
  <si>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</si>
  <si>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</si>
  <si>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</si>
  <si>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</si>
  <si>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</si>
  <si>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</si>
  <si>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</si>
  <si>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</si>
  <si>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</si>
  <si>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</si>
  <si>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</si>
  <si>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</si>
  <si>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</si>
  <si>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</si>
  <si>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</si>
  <si>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</si>
  <si>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</si>
  <si>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</si>
  <si>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</si>
  <si>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</si>
  <si>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</si>
  <si>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</si>
  <si>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</si>
  <si>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</si>
  <si>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</si>
  <si>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</si>
  <si>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</si>
  <si>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</si>
  <si>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</si>
  <si>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</si>
  <si>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</si>
  <si>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</si>
  <si>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</si>
  <si>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</si>
  <si>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</si>
  <si>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</si>
  <si>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</si>
  <si>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</si>
  <si>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</si>
  <si>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</si>
  <si>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</si>
  <si>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</si>
  <si>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</si>
  <si>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</si>
  <si>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</si>
  <si>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</si>
  <si>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</si>
  <si>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</si>
  <si>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</si>
  <si>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</si>
  <si>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</si>
  <si>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</si>
  <si>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</si>
  <si>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</si>
  <si>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</si>
  <si>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</si>
  <si>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</si>
  <si>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</si>
  <si>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</si>
  <si>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</si>
  <si>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</si>
  <si>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</si>
  <si>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</si>
  <si>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</si>
  <si>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</si>
  <si>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</si>
  <si>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</si>
  <si>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</si>
  <si>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</si>
  <si>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</si>
  <si>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</si>
  <si>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</si>
  <si>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</si>
  <si>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</si>
  <si>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</si>
  <si>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</si>
  <si>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</si>
  <si>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</si>
  <si>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</si>
  <si>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</si>
  <si>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</si>
  <si>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</si>
  <si>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</si>
  <si>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</si>
  <si>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</si>
  <si>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</si>
  <si>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</si>
  <si>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</si>
  <si>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</si>
  <si>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</si>
  <si>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</si>
  <si>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</si>
  <si>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</si>
  <si>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</si>
  <si>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</si>
  <si>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</si>
  <si>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</si>
  <si>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</si>
  <si>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</si>
  <si>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</si>
  <si>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</si>
  <si>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</si>
  <si>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</si>
  <si>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</si>
  <si>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</si>
  <si>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</si>
  <si>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</si>
  <si>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</si>
  <si>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</si>
  <si>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</si>
  <si>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</si>
  <si>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</si>
  <si>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</si>
  <si>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</si>
  <si>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</si>
  <si>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</si>
  <si>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</si>
  <si>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</si>
  <si>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</si>
  <si>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</si>
  <si>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</si>
  <si>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</si>
  <si>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</si>
  <si>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</si>
  <si>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</si>
  <si>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</si>
  <si>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</si>
  <si>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</si>
  <si>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</si>
  <si>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</si>
  <si>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</si>
  <si>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</si>
  <si>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</si>
  <si>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</si>
  <si>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</si>
  <si>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</si>
  <si>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</si>
  <si>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</si>
  <si>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</si>
  <si>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</si>
  <si>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</si>
  <si>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</si>
  <si>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</si>
  <si>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</si>
  <si>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</si>
  <si>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</si>
  <si>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</si>
  <si>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</si>
  <si>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</si>
  <si>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</si>
  <si>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</si>
  <si>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</si>
  <si>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</si>
  <si>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</si>
  <si>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</si>
  <si>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</si>
  <si>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</si>
  <si>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</si>
  <si>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</si>
  <si>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</si>
  <si>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</si>
  <si>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</si>
  <si>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</si>
  <si>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</si>
  <si>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</si>
  <si>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</si>
  <si>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</si>
  <si>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</si>
  <si>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</si>
  <si>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</si>
  <si>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</si>
  <si>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</si>
  <si>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</si>
  <si>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</si>
  <si>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</si>
  <si>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</si>
  <si>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</si>
  <si>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</si>
  <si>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</si>
  <si>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</si>
  <si>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</si>
  <si>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</si>
  <si>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</si>
  <si>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</si>
  <si>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</si>
  <si>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</si>
  <si>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</si>
  <si>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</si>
  <si>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</si>
  <si>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</si>
  <si>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</si>
  <si>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</si>
  <si>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</si>
  <si>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</si>
  <si>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</si>
  <si>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</si>
  <si>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</si>
  <si>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</si>
  <si>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</si>
  <si>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</si>
  <si>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</si>
  <si>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</si>
  <si>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</si>
  <si>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</si>
  <si>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</si>
  <si>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</si>
  <si>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</si>
  <si>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</si>
  <si>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</si>
  <si>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</si>
  <si>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</si>
  <si>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</si>
  <si>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</si>
  <si>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</si>
  <si>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</si>
  <si>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</si>
  <si>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</si>
  <si>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</si>
  <si>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</si>
  <si>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</si>
  <si>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</si>
  <si>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</si>
  <si>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</si>
  <si>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</si>
  <si>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</si>
  <si>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</si>
  <si>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</si>
  <si>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</si>
  <si>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</si>
  <si>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</si>
  <si>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</si>
  <si>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</si>
  <si>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</si>
  <si>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</si>
  <si>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</si>
  <si>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</si>
  <si>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</si>
  <si>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</si>
  <si>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</si>
  <si>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</si>
  <si>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</si>
  <si>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</si>
  <si>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</si>
  <si>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</si>
  <si>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</si>
  <si>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</si>
  <si>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</si>
  <si>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</si>
  <si>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</si>
  <si>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</si>
  <si>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</si>
  <si>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</si>
  <si>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</si>
  <si>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</si>
  <si>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</si>
  <si>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</si>
  <si>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</si>
  <si>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</si>
  <si>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</si>
  <si>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</si>
  <si>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</si>
  <si>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</si>
  <si>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</si>
  <si>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</si>
  <si>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</si>
  <si>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</si>
  <si>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</si>
  <si>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</si>
  <si>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</si>
  <si>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</si>
  <si>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</si>
  <si>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</si>
  <si>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</si>
  <si>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</si>
  <si>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</si>
  <si>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</si>
  <si>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</si>
  <si>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</si>
  <si>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</si>
  <si>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</si>
  <si>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</si>
  <si>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</si>
  <si>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</si>
  <si>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</si>
  <si>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</si>
  <si>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</si>
  <si>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</si>
  <si>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</si>
  <si>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</si>
  <si>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</si>
  <si>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</si>
  <si>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</si>
  <si>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</si>
  <si>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</si>
  <si>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</si>
  <si>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</si>
  <si>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</si>
  <si>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</si>
  <si>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</si>
  <si>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</si>
  <si>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</si>
  <si>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</si>
  <si>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</si>
  <si>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</si>
  <si>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</si>
  <si>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</si>
  <si>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</si>
  <si>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</si>
  <si>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</si>
  <si>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</si>
  <si>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</si>
  <si>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</si>
  <si>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</si>
  <si>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</si>
  <si>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</si>
  <si>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</si>
  <si>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</si>
  <si>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</si>
  <si>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</si>
  <si>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</si>
  <si>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</si>
  <si>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</si>
  <si>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</si>
  <si>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</si>
  <si>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</si>
  <si>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</si>
  <si>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</si>
  <si>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</si>
  <si>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</si>
  <si>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</si>
  <si>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</si>
  <si>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</si>
  <si>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</si>
  <si>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</si>
  <si>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</si>
  <si>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</si>
  <si>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</si>
  <si>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</si>
  <si>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</si>
  <si>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</si>
  <si>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</si>
  <si>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</si>
  <si>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</si>
  <si>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</si>
  <si>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</si>
  <si>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</si>
  <si>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</si>
  <si>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</si>
  <si>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</si>
  <si>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</si>
  <si>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</si>
  <si>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</si>
  <si>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</si>
  <si>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</si>
  <si>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</si>
  <si>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</si>
  <si>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</si>
  <si>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</si>
  <si>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</si>
  <si>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</si>
  <si>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</si>
  <si>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</si>
  <si>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</si>
  <si>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</si>
  <si>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</si>
  <si>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</si>
  <si>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</si>
  <si>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</si>
  <si>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</si>
  <si>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</si>
  <si>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</si>
  <si>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</si>
  <si>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</si>
  <si>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</si>
  <si>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</si>
  <si>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</si>
  <si>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</si>
  <si>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</si>
  <si>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</si>
  <si>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</si>
  <si>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</si>
  <si>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</si>
  <si>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</si>
  <si>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</si>
  <si>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</si>
  <si>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</si>
  <si>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</si>
  <si>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</si>
  <si>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</si>
  <si>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</si>
  <si>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</si>
  <si>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</si>
  <si>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</si>
  <si>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</si>
  <si>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</si>
  <si>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</si>
  <si>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</si>
  <si>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</si>
  <si>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</si>
  <si>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</si>
  <si>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</si>
  <si>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</si>
  <si>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</si>
  <si>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</si>
  <si>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</si>
  <si>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</si>
  <si>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</si>
  <si>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</si>
  <si>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</si>
  <si>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</si>
  <si>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</si>
  <si>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</si>
  <si>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</si>
  <si>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</si>
  <si>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</si>
  <si>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</si>
  <si>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</si>
  <si>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</si>
  <si>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</si>
  <si>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</si>
  <si>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</si>
  <si>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</si>
  <si>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</si>
  <si>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</si>
  <si>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</si>
  <si>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</si>
  <si>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</si>
  <si>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</si>
  <si>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</si>
  <si>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</si>
  <si>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</si>
  <si>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</si>
  <si>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</si>
  <si>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</si>
  <si>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</si>
  <si>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</si>
  <si>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</si>
  <si>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</si>
  <si>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</si>
  <si>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</si>
  <si>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</si>
  <si>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</si>
  <si>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</si>
  <si>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</si>
  <si>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</si>
  <si>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</si>
  <si>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</si>
  <si>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</si>
  <si>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</si>
  <si>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</si>
  <si>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</si>
  <si>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</si>
  <si>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</si>
  <si>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</si>
  <si>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</si>
  <si>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</si>
  <si>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</si>
  <si>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</si>
  <si>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</si>
  <si>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</si>
  <si>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</si>
  <si>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</si>
  <si>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</si>
  <si>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</si>
  <si>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</si>
  <si>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</si>
  <si>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</si>
  <si>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</si>
  <si>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</si>
  <si>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</si>
  <si>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</si>
  <si>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</si>
  <si>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</si>
  <si>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</si>
  <si>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</si>
  <si>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</si>
  <si>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</si>
  <si>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</si>
  <si>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</si>
  <si>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</si>
  <si>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</si>
  <si>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</si>
  <si>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</si>
  <si>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</si>
  <si>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</si>
  <si>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</si>
  <si>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</si>
  <si>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</si>
  <si>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</si>
  <si>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</si>
  <si>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</si>
  <si>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</si>
  <si>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</si>
  <si>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</si>
  <si>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</si>
  <si>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</si>
  <si>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</si>
  <si>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</si>
  <si>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</si>
  <si>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</si>
  <si>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</si>
  <si>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</si>
  <si>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</si>
  <si>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</si>
  <si>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</si>
  <si>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</si>
  <si>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</si>
  <si>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</si>
  <si>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</si>
  <si>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</si>
  <si>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</si>
  <si>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</si>
  <si>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</si>
  <si>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</si>
  <si>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</si>
  <si>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</si>
  <si>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</si>
  <si>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</si>
  <si>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</si>
  <si>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</si>
  <si>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</si>
  <si>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</si>
  <si>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</si>
  <si>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</si>
  <si>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</si>
  <si>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</si>
  <si>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</si>
  <si>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</si>
  <si>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</si>
  <si>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</si>
  <si>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</si>
  <si>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</si>
  <si>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</si>
  <si>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</si>
  <si>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</si>
  <si>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</si>
  <si>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</si>
  <si>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</si>
  <si>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</si>
  <si>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</si>
  <si>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</si>
  <si>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</si>
  <si>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</si>
  <si>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</si>
  <si>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</si>
  <si>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</si>
  <si>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</si>
  <si>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</si>
  <si>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</si>
  <si>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</si>
  <si>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</si>
  <si>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</si>
  <si>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</si>
  <si>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</si>
  <si>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</si>
  <si>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</si>
  <si>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</si>
  <si>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</si>
  <si>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</si>
  <si>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</si>
  <si>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</si>
  <si>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</si>
  <si>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</si>
  <si>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</si>
  <si>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</si>
  <si>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</si>
  <si>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</si>
  <si>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</si>
  <si>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</si>
  <si>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</si>
  <si>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</si>
  <si>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</si>
  <si>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</si>
  <si>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</si>
  <si>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</si>
  <si>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</si>
  <si>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</si>
  <si>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</si>
  <si>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</si>
  <si>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</si>
  <si>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</si>
  <si>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</si>
  <si>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</si>
  <si>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</si>
  <si>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</si>
  <si>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</si>
  <si>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</si>
  <si>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</si>
  <si>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</si>
  <si>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</si>
  <si>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</si>
  <si>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</si>
  <si>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</si>
  <si>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</si>
  <si>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</si>
  <si>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</si>
  <si>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</si>
  <si>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</si>
  <si>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</si>
  <si>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</si>
  <si>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</si>
  <si>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</si>
  <si>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</si>
  <si>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</si>
  <si>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</si>
  <si>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</si>
  <si>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</si>
  <si>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</si>
  <si>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</si>
  <si>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</si>
  <si>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</si>
  <si>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</si>
  <si>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</si>
  <si>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</si>
  <si>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</si>
  <si>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</si>
  <si>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</si>
  <si>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</si>
  <si>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</si>
  <si>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</si>
  <si>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</si>
  <si>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</si>
  <si>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</si>
  <si>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</si>
  <si>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</si>
  <si>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</si>
  <si>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</si>
  <si>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</si>
  <si>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</si>
  <si>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</si>
  <si>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</si>
  <si>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</si>
  <si>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</si>
  <si>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</si>
  <si>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</si>
  <si>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</si>
  <si>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</si>
  <si>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</si>
  <si>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</si>
  <si>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</si>
  <si>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</si>
  <si>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</si>
  <si>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</si>
  <si>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</si>
  <si>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</si>
  <si>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</si>
  <si>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</si>
  <si>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</si>
  <si>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</si>
  <si>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</si>
  <si>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</si>
  <si>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</si>
  <si>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</si>
  <si>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</si>
  <si>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</si>
  <si>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</si>
  <si>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</si>
  <si>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</si>
  <si>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</si>
  <si>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</si>
  <si>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</si>
  <si>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</si>
  <si>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</si>
  <si>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</si>
  <si>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</si>
  <si>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</si>
  <si>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</si>
  <si>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</si>
  <si>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</si>
  <si>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</si>
  <si>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</si>
  <si>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</si>
  <si>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</si>
  <si>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</si>
  <si>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</si>
  <si>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</si>
  <si>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</si>
  <si>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</si>
  <si>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</si>
  <si>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</si>
  <si>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</si>
  <si>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</si>
  <si>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</si>
  <si>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</si>
  <si>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</si>
  <si>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</si>
  <si>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</si>
  <si>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</si>
  <si>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</si>
  <si>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</si>
  <si>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</si>
  <si>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</si>
  <si>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</si>
  <si>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</si>
  <si>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</si>
  <si>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</si>
  <si>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</si>
  <si>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</si>
  <si>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</si>
  <si>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</si>
  <si>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</si>
  <si>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</si>
  <si>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</si>
  <si>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</si>
  <si>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</si>
  <si>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</si>
  <si>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</si>
  <si>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</si>
  <si>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</si>
  <si>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</si>
  <si>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</si>
  <si>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</si>
  <si>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</si>
  <si>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</si>
  <si>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</si>
  <si>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</si>
  <si>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</si>
  <si>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</si>
  <si>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</si>
  <si>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</si>
  <si>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</si>
  <si>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</si>
  <si>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</si>
  <si>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</si>
  <si>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</si>
  <si>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</si>
  <si>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</si>
  <si>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</si>
  <si>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</si>
  <si>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</si>
  <si>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</si>
  <si>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</si>
  <si>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</si>
  <si>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</si>
  <si>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</si>
  <si>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</si>
  <si>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</si>
  <si>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</si>
  <si>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</si>
  <si>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</si>
  <si>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</si>
  <si>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</si>
  <si>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</si>
  <si>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</si>
  <si>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</si>
  <si>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</si>
  <si>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</si>
  <si>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</si>
  <si>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</si>
  <si>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</si>
  <si>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</si>
  <si>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</si>
  <si>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</si>
  <si>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</si>
  <si>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</si>
  <si>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</si>
  <si>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</si>
  <si>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</si>
  <si>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</si>
  <si>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</si>
  <si>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</si>
  <si>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</si>
  <si>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</si>
  <si>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</si>
  <si>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</si>
  <si>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</si>
  <si>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</si>
  <si>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</si>
  <si>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</si>
  <si>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</si>
  <si>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</si>
  <si>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</si>
  <si>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</si>
  <si>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</si>
  <si>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</si>
  <si>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</si>
  <si>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</si>
  <si>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</si>
  <si>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</si>
  <si>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</si>
  <si>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</si>
  <si>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</si>
  <si>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</si>
  <si>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</si>
  <si>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</si>
  <si>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</si>
  <si>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</si>
  <si>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</si>
  <si>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</si>
  <si>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</si>
  <si>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</si>
  <si>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</si>
  <si>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</si>
  <si>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</si>
  <si>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</si>
  <si>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</si>
  <si>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</si>
  <si>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</si>
  <si>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</si>
  <si>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</si>
  <si>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</si>
  <si>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</si>
  <si>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</si>
  <si>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</si>
  <si>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</si>
  <si>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</si>
  <si>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</si>
  <si>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</si>
  <si>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</si>
  <si>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</si>
  <si>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</si>
  <si>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</si>
  <si>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</si>
  <si>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</si>
  <si>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</si>
  <si>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</si>
  <si>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</si>
  <si>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</si>
  <si>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</si>
  <si>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</si>
  <si>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</si>
  <si>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</si>
  <si>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</si>
  <si>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</si>
  <si>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</si>
  <si>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</si>
  <si>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</si>
  <si>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</si>
  <si>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</si>
  <si>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</si>
  <si>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</si>
  <si>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</si>
  <si>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</si>
  <si>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</si>
  <si>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</si>
  <si>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</si>
  <si>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</si>
  <si>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</si>
  <si>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</si>
  <si>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</si>
  <si>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</si>
  <si>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</si>
  <si>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</si>
  <si>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</si>
  <si>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</si>
  <si>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</si>
  <si>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</si>
  <si>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</si>
  <si>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</si>
  <si>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</si>
  <si>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</si>
  <si>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</si>
  <si>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</si>
  <si>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</si>
  <si>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</si>
  <si>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</si>
  <si>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</si>
  <si>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</si>
  <si>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</si>
  <si>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</si>
  <si>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</si>
  <si>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</si>
  <si>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</si>
  <si>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</si>
  <si>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</si>
  <si>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</si>
  <si>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</si>
  <si>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</si>
  <si>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</si>
  <si>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</si>
  <si>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</si>
  <si>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</si>
  <si>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</si>
  <si>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</si>
  <si>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</si>
  <si>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</si>
  <si>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</si>
  <si>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</si>
  <si>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</si>
  <si>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</si>
  <si>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</si>
  <si>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</si>
  <si>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</si>
  <si>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</si>
  <si>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</si>
  <si>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</si>
  <si>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</si>
  <si>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</si>
  <si>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</si>
  <si>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</si>
  <si>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</si>
  <si>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</si>
  <si>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</si>
  <si>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</si>
  <si>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</si>
  <si>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</si>
  <si>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</si>
  <si>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</si>
  <si>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</si>
  <si>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</si>
  <si>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</si>
  <si>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</si>
  <si>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</si>
  <si>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</si>
  <si>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</si>
  <si>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</si>
  <si>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</si>
  <si>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</si>
  <si>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</si>
  <si>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</si>
  <si>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</si>
  <si>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</si>
  <si>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</si>
  <si>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</si>
  <si>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</si>
  <si>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</si>
  <si>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</si>
  <si>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</si>
  <si>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</si>
  <si>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</si>
  <si>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</si>
  <si>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</si>
  <si>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</si>
  <si>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</si>
  <si>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</si>
  <si>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</si>
  <si>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</si>
  <si>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</si>
  <si>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</si>
  <si>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</si>
  <si>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</si>
  <si>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</si>
  <si>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</si>
  <si>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</si>
  <si>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</si>
  <si>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</si>
  <si>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</si>
  <si>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</si>
  <si>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</si>
  <si>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</si>
  <si>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</si>
  <si>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</si>
  <si>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</si>
  <si>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</si>
  <si>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</si>
  <si>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</si>
  <si>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</si>
  <si>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</si>
  <si>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</si>
  <si>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</si>
  <si>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</si>
  <si>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</si>
  <si>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</si>
  <si>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</si>
  <si>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</si>
  <si>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</si>
  <si>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</si>
  <si>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</si>
  <si>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</si>
  <si>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</si>
  <si>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</si>
  <si>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</si>
  <si>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</si>
  <si>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</si>
  <si>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</si>
  <si>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</si>
  <si>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</si>
  <si>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</si>
  <si>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</si>
  <si>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</si>
  <si>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</si>
  <si>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</si>
  <si>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</si>
  <si>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</si>
  <si>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</si>
  <si>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</si>
  <si>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</si>
  <si>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</si>
  <si>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</si>
  <si>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</si>
  <si>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</si>
  <si>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</si>
  <si>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</si>
  <si>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</si>
  <si>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</si>
  <si>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</si>
  <si>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</si>
  <si>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</si>
  <si>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</si>
  <si>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</si>
  <si>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</si>
  <si>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</si>
  <si>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</si>
  <si>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</si>
  <si>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</si>
  <si>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</si>
  <si>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</si>
  <si>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</si>
  <si>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</si>
  <si>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</si>
  <si>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</si>
  <si>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</si>
  <si>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</si>
  <si>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</si>
  <si>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</si>
  <si>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</si>
  <si>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</si>
  <si>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</si>
  <si>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</si>
  <si>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</si>
  <si>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</si>
  <si>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</si>
  <si>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</si>
  <si>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</si>
  <si>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</si>
  <si>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</si>
  <si>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</si>
  <si>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</si>
  <si>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</si>
  <si>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</si>
  <si>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</si>
  <si>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</si>
  <si>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</si>
  <si>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</si>
  <si>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</si>
  <si>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</si>
  <si>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</si>
  <si>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</si>
  <si>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</si>
  <si>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</si>
  <si>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</si>
  <si>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</si>
  <si>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</si>
  <si>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</si>
  <si>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</si>
  <si>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</si>
  <si>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</si>
  <si>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</si>
  <si>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</si>
  <si>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</si>
  <si>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</si>
  <si>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</si>
  <si>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</si>
  <si>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</si>
  <si>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</si>
  <si>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</si>
  <si>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</si>
  <si>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</si>
  <si>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</si>
  <si>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</si>
  <si>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</si>
  <si>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</si>
  <si>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</si>
  <si>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</si>
  <si>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</si>
  <si>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</si>
  <si>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</si>
  <si>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</si>
  <si>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</si>
  <si>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</si>
  <si>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</si>
  <si>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</si>
  <si>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</si>
  <si>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</si>
  <si>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</si>
  <si>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</si>
  <si>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</si>
  <si>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</si>
  <si>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</si>
  <si>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</si>
  <si>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</si>
  <si>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</si>
  <si>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</si>
  <si>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</si>
  <si>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</si>
  <si>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</si>
  <si>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</si>
  <si>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</si>
  <si>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</si>
  <si>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</si>
  <si>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</si>
  <si>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</si>
  <si>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</si>
  <si>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</si>
  <si>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</si>
  <si>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</si>
  <si>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</si>
  <si>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</si>
  <si>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</si>
  <si>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</si>
  <si>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</si>
  <si>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</si>
  <si>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</si>
  <si>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</si>
  <si>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</si>
  <si>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</si>
  <si>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</si>
  <si>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</si>
  <si>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</si>
  <si>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</si>
  <si>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</si>
  <si>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</si>
  <si>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</si>
  <si>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</si>
  <si>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</si>
  <si>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</si>
  <si>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</si>
  <si>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</si>
  <si>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</si>
  <si>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</si>
  <si>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</si>
  <si>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</si>
  <si>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</si>
  <si>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</si>
  <si>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</si>
  <si>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</si>
  <si>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</si>
  <si>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</si>
  <si>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</si>
  <si>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</si>
  <si>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</si>
  <si>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</si>
  <si>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</si>
  <si>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</si>
  <si>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</si>
  <si>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</si>
  <si>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</si>
  <si>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</si>
  <si>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</si>
  <si>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</si>
  <si>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</si>
  <si>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</si>
  <si>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</si>
  <si>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</si>
  <si>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</si>
  <si>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</si>
  <si>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</si>
  <si>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</si>
  <si>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</si>
  <si>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</si>
  <si>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</si>
  <si>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</si>
  <si>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</si>
  <si>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</si>
  <si>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</si>
  <si>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</si>
  <si>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</si>
  <si>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</si>
  <si>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</si>
  <si>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</si>
  <si>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</si>
  <si>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</si>
  <si>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</si>
  <si>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</si>
  <si>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</si>
  <si>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</si>
  <si>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</si>
  <si>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</si>
  <si>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</si>
  <si>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</si>
  <si>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</si>
  <si>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</si>
  <si>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</si>
  <si>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</si>
  <si>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</si>
  <si>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</si>
  <si>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</si>
  <si>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</si>
  <si>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</si>
  <si>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</si>
  <si>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</si>
  <si>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</si>
  <si>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</si>
  <si>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</si>
  <si>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</si>
  <si>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</si>
  <si>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</si>
  <si>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</si>
  <si>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</si>
  <si>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</si>
  <si>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</si>
  <si>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</si>
  <si>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</si>
  <si>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</si>
  <si>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</si>
  <si>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</si>
  <si>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</si>
  <si>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</si>
  <si>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</si>
  <si>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</si>
  <si>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</si>
  <si>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</si>
  <si>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</si>
  <si>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</si>
  <si>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</si>
  <si>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</si>
  <si>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</si>
  <si>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</si>
  <si>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</si>
  <si>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</si>
  <si>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</si>
  <si>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</si>
  <si>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</si>
  <si>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</si>
  <si>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</si>
  <si>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</si>
  <si>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</si>
  <si>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</si>
  <si>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</si>
  <si>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</si>
  <si>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</si>
  <si>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</si>
  <si>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</si>
  <si>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</si>
  <si>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</si>
  <si>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</si>
  <si>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</si>
  <si>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</si>
  <si>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</si>
  <si>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</si>
  <si>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</si>
  <si>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</si>
  <si>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</si>
  <si>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</si>
  <si>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</si>
  <si>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</si>
  <si>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</si>
  <si>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</si>
  <si>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</si>
  <si>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</si>
  <si>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</si>
  <si>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</si>
  <si>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</si>
  <si>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</si>
  <si>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</si>
  <si>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</si>
  <si>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</si>
  <si>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</si>
  <si>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</si>
  <si>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</si>
  <si>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</si>
  <si>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</si>
  <si>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</si>
  <si>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</si>
  <si>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</si>
  <si>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</si>
  <si>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</si>
  <si>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</si>
  <si>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</si>
  <si>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</si>
  <si>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</si>
  <si>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</si>
  <si>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</si>
  <si>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</si>
  <si>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</si>
  <si>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</si>
  <si>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</si>
  <si>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</si>
  <si>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</si>
  <si>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</si>
  <si>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</si>
  <si>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</si>
  <si>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</si>
  <si>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</si>
  <si>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</si>
  <si>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</si>
  <si>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</si>
  <si>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</si>
  <si>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</si>
  <si>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</si>
  <si>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</si>
  <si>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</si>
  <si>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</si>
  <si>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</si>
  <si>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</si>
  <si>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</si>
  <si>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</si>
  <si>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</si>
  <si>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</si>
  <si>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</si>
  <si>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</si>
  <si>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</si>
  <si>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</si>
  <si>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</si>
  <si>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</si>
  <si>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</si>
  <si>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</si>
  <si>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</si>
  <si>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</si>
  <si>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</si>
  <si>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</si>
  <si>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</si>
  <si>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</si>
  <si>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</si>
  <si>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</si>
  <si>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</si>
  <si>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</si>
  <si>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</si>
  <si>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</si>
  <si>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</si>
  <si>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</si>
  <si>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</si>
  <si>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</si>
  <si>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</si>
  <si>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</si>
  <si>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</si>
  <si>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</si>
  <si>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</si>
  <si>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</si>
  <si>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</si>
  <si>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</si>
  <si>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</si>
  <si>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</si>
  <si>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</si>
  <si>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</si>
  <si>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</si>
  <si>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</si>
  <si>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</si>
  <si>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</si>
  <si>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</si>
  <si>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</si>
  <si>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</si>
  <si>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</si>
  <si>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</si>
  <si>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</si>
  <si>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</si>
  <si>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</si>
  <si>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</si>
  <si>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</si>
  <si>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</si>
  <si>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</si>
  <si>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</si>
  <si>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</si>
  <si>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</si>
  <si>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</si>
  <si>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</si>
  <si>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</si>
  <si>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</si>
  <si>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</si>
  <si>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</si>
  <si>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</si>
  <si>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</si>
  <si>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</si>
  <si>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</si>
  <si>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</si>
  <si>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</si>
  <si>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</si>
  <si>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</si>
  <si>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</si>
  <si>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</si>
  <si>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</si>
  <si>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</si>
  <si>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</si>
  <si>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</si>
  <si>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</si>
  <si>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</si>
  <si>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</si>
  <si>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</si>
  <si>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</si>
  <si>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</si>
  <si>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</si>
  <si>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</si>
  <si>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</si>
  <si>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</si>
  <si>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</si>
  <si>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</si>
  <si>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</si>
  <si>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</si>
  <si>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</si>
  <si>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</si>
  <si>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</si>
  <si>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</si>
  <si>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</si>
  <si>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</si>
  <si>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</si>
  <si>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</si>
  <si>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</si>
  <si>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</si>
  <si>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</si>
  <si>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</si>
  <si>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</si>
  <si>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</si>
  <si>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</si>
  <si>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</si>
  <si>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</si>
  <si>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</si>
  <si>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</si>
  <si>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</si>
  <si>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</si>
  <si>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</si>
  <si>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</si>
  <si>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</si>
  <si>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</si>
  <si>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</si>
  <si>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</si>
  <si>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</si>
  <si>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</si>
  <si>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</si>
  <si>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</si>
  <si>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</si>
  <si>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</si>
  <si>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</si>
  <si>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</si>
  <si>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</si>
  <si>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</si>
  <si>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</si>
  <si>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</si>
  <si>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</si>
  <si>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</si>
  <si>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</si>
  <si>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</si>
  <si>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</si>
  <si>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</si>
  <si>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</si>
  <si>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</si>
  <si>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</si>
  <si>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</si>
  <si>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</si>
  <si>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</si>
  <si>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</si>
  <si>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</si>
  <si>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</si>
  <si>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</si>
  <si>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</si>
  <si>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</si>
  <si>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</si>
  <si>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</si>
  <si>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</si>
  <si>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</si>
  <si>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</si>
  <si>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</si>
  <si>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</si>
  <si>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</si>
  <si>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</si>
  <si>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</si>
  <si>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</si>
  <si>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</si>
  <si>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</si>
  <si>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</si>
  <si>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</si>
  <si>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</si>
  <si>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</si>
  <si>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</si>
  <si>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</si>
  <si>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</si>
  <si>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</si>
  <si>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</si>
  <si>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</si>
  <si>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</si>
  <si>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</si>
  <si>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</si>
  <si>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</si>
  <si>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</si>
  <si>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</si>
  <si>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</si>
  <si>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</si>
  <si>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</si>
  <si>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</si>
  <si>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</si>
  <si>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</si>
  <si>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</si>
  <si>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</si>
  <si>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</si>
  <si>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</si>
  <si>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</si>
  <si>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</si>
  <si>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</si>
  <si>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</si>
  <si>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</si>
  <si>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</si>
  <si>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</si>
  <si>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</si>
  <si>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</si>
  <si>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</si>
  <si>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</si>
  <si>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</si>
  <si>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</si>
  <si>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</si>
  <si>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</si>
  <si>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</si>
  <si>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</si>
  <si>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</si>
  <si>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</si>
  <si>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</si>
  <si>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</si>
  <si>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</si>
  <si>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</si>
  <si>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</si>
  <si>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</si>
  <si>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</si>
  <si>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</si>
  <si>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</si>
  <si>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</si>
  <si>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</si>
  <si>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</si>
  <si>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</si>
  <si>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</si>
  <si>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</si>
  <si>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</si>
  <si>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</si>
  <si>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</si>
  <si>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</si>
  <si>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</si>
  <si>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</si>
  <si>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</si>
  <si>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</si>
  <si>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</si>
  <si>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</si>
  <si>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</si>
  <si>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</si>
  <si>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</si>
  <si>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</si>
  <si>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</si>
  <si>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</si>
  <si>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</si>
  <si>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</si>
  <si>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</si>
  <si>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</si>
  <si>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</si>
  <si>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</si>
  <si>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</si>
  <si>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</si>
  <si>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</si>
  <si>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</si>
  <si>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</si>
  <si>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</si>
  <si>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</si>
  <si>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</si>
  <si>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</si>
  <si>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</si>
  <si>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</si>
  <si>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</si>
  <si>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</si>
  <si>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</si>
  <si>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</si>
  <si>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</si>
  <si>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</si>
  <si>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</si>
  <si>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</si>
  <si>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</si>
  <si>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</si>
  <si>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</si>
  <si>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</si>
  <si>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</si>
  <si>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</si>
  <si>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</si>
  <si>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</si>
  <si>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</si>
  <si>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</si>
  <si>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</si>
  <si>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</si>
  <si>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</si>
  <si>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</si>
  <si>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</si>
  <si>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</si>
  <si>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</si>
  <si>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</si>
  <si>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</si>
  <si>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</si>
  <si>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</si>
  <si>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</si>
  <si>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</si>
  <si>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</si>
  <si>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</si>
  <si>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</si>
  <si>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</si>
  <si>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</si>
  <si>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</si>
  <si>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</si>
  <si>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</si>
  <si>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</si>
  <si>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</si>
  <si>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</si>
  <si>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</si>
  <si>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</si>
  <si>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</si>
  <si>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</si>
  <si>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</si>
  <si>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</si>
  <si>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</si>
  <si>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</si>
  <si>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</si>
  <si>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</si>
  <si>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</si>
  <si>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</si>
  <si>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</si>
  <si>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</si>
  <si>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</si>
  <si>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</si>
  <si>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</si>
  <si>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</si>
  <si>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</si>
  <si>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</si>
  <si>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</si>
  <si>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</si>
  <si>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</si>
  <si>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</si>
  <si>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</si>
  <si>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</si>
  <si>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</si>
  <si>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</si>
  <si>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</si>
  <si>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</si>
  <si>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</si>
  <si>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</si>
  <si>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</si>
  <si>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</si>
  <si>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</si>
  <si>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</si>
  <si>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</si>
  <si>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</si>
  <si>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</si>
  <si>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</si>
  <si>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</si>
  <si>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</si>
  <si>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</si>
  <si>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</si>
  <si>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</si>
  <si>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</si>
  <si>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</si>
  <si>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</si>
  <si>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</si>
  <si>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</si>
  <si>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</si>
  <si>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</si>
  <si>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</si>
  <si>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</si>
  <si>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</si>
  <si>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</si>
  <si>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</si>
  <si>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</si>
  <si>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</si>
  <si>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</si>
  <si>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</si>
  <si>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</si>
  <si>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</si>
  <si>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</si>
  <si>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</si>
  <si>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</si>
  <si>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</si>
  <si>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</si>
  <si>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</si>
  <si>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</si>
  <si>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</si>
  <si>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</si>
  <si>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</si>
  <si>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</si>
  <si>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</si>
  <si>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</si>
  <si>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</si>
  <si>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</si>
  <si>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</si>
  <si>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</si>
  <si>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</si>
  <si>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</si>
  <si>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</si>
  <si>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</si>
  <si>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</si>
  <si>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</si>
  <si>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</si>
  <si>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</si>
  <si>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</si>
  <si>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</si>
  <si>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</si>
  <si>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</si>
  <si>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</si>
  <si>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</si>
  <si>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</si>
  <si>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</si>
  <si>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</si>
  <si>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</si>
  <si>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</si>
  <si>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</si>
  <si>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</si>
  <si>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</si>
  <si>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</si>
  <si>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</si>
  <si>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</si>
  <si>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</si>
  <si>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</si>
  <si>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</si>
  <si>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</si>
  <si>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</si>
  <si>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</si>
  <si>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</si>
  <si>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</si>
  <si>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</si>
  <si>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</si>
  <si>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</si>
  <si>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</si>
  <si>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</si>
  <si>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</si>
  <si>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</si>
  <si>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</si>
  <si>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</si>
  <si>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</si>
  <si>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</si>
  <si>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</si>
  <si>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</si>
  <si>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</si>
  <si>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</si>
  <si>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</si>
  <si>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</si>
  <si>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</si>
  <si>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</si>
  <si>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</si>
  <si>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</si>
  <si>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</si>
  <si>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</si>
  <si>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</si>
  <si>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</si>
  <si>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</si>
  <si>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</si>
  <si>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</si>
  <si>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</si>
  <si>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</si>
  <si>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</si>
  <si>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</si>
  <si>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</si>
  <si>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</si>
  <si>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</si>
  <si>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</si>
  <si>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</si>
  <si>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</si>
  <si>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</si>
  <si>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</si>
  <si>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</si>
  <si>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</si>
  <si>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</si>
  <si>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</si>
  <si>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</si>
  <si>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</si>
  <si>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</si>
  <si>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</si>
  <si>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</si>
  <si>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</si>
  <si>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</si>
  <si>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</si>
  <si>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</si>
  <si>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</si>
  <si>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</si>
  <si>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</si>
  <si>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</si>
  <si>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</si>
  <si>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</si>
  <si>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</si>
  <si>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</si>
  <si>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</si>
  <si>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</si>
  <si>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</si>
  <si>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</si>
  <si>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</si>
  <si>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</si>
  <si>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</si>
  <si>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</si>
  <si>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</si>
  <si>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</si>
  <si>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</si>
  <si>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</si>
  <si>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</si>
  <si>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</si>
  <si>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</si>
  <si>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</si>
  <si>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</si>
  <si>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</si>
  <si>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</si>
  <si>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</si>
  <si>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</si>
  <si>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</si>
  <si>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</si>
  <si>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</si>
  <si>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</si>
  <si>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</si>
  <si>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</si>
  <si>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</si>
  <si>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</si>
  <si>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</si>
  <si>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</si>
  <si>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</si>
  <si>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</si>
  <si>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</si>
  <si>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</si>
  <si>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</si>
  <si>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</si>
  <si>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</si>
  <si>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</si>
  <si>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</si>
  <si>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</si>
  <si>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</si>
  <si>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</si>
  <si>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</si>
  <si>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</si>
  <si>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</si>
  <si>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</si>
  <si>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</si>
  <si>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</si>
  <si>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</si>
  <si>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</si>
  <si>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</si>
  <si>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</si>
  <si>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</si>
  <si>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</si>
  <si>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</si>
  <si>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</si>
  <si>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</si>
  <si>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</si>
  <si>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</si>
  <si>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</si>
  <si>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</si>
  <si>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</si>
  <si>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</si>
  <si>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</si>
  <si>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</si>
  <si>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</si>
  <si>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</si>
  <si>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</si>
  <si>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</si>
  <si>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</si>
  <si>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</si>
  <si>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</si>
  <si>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</si>
  <si>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</si>
  <si>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</si>
  <si>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</si>
  <si>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</si>
  <si>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</si>
  <si>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</si>
  <si>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</si>
  <si>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</si>
  <si>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</si>
  <si>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</si>
  <si>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</si>
  <si>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</si>
  <si>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</si>
  <si>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</si>
  <si>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</si>
  <si>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</si>
  <si>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</si>
  <si>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</si>
  <si>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</si>
  <si>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</si>
  <si>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</si>
  <si>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</si>
  <si>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</si>
  <si>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</si>
  <si>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</si>
  <si>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</si>
  <si>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</si>
  <si>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</si>
  <si>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</si>
  <si>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</si>
  <si>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</si>
  <si>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</si>
  <si>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</si>
  <si>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</si>
  <si>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</si>
  <si>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</si>
  <si>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</si>
  <si>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</si>
  <si>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</si>
  <si>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</si>
  <si>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</si>
  <si>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</si>
  <si>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</si>
  <si>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</si>
  <si>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</si>
  <si>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</si>
  <si>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</si>
  <si>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</si>
  <si>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</si>
  <si>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</si>
  <si>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</si>
  <si>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</si>
  <si>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</si>
  <si>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</si>
  <si>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</si>
  <si>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</si>
  <si>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</si>
  <si>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</si>
  <si>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</si>
  <si>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</si>
  <si>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</si>
  <si>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</si>
  <si>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</si>
  <si>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</si>
  <si>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</si>
  <si>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</si>
  <si>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</si>
  <si>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</si>
  <si>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</si>
  <si>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</si>
  <si>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</si>
  <si>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</si>
  <si>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</si>
  <si>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</si>
  <si>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</si>
  <si>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</si>
  <si>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</si>
  <si>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</si>
  <si>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</si>
  <si>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</si>
  <si>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</si>
  <si>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</si>
  <si>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</si>
  <si>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</si>
  <si>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</si>
  <si>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</si>
  <si>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</si>
  <si>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</si>
  <si>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</si>
  <si>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</si>
  <si>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</si>
  <si>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</si>
  <si>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</si>
  <si>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</si>
  <si>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</si>
  <si>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</si>
  <si>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</si>
  <si>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</si>
  <si>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</si>
  <si>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</si>
  <si>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</si>
  <si>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</si>
  <si>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</si>
  <si>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</si>
  <si>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</si>
  <si>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</si>
  <si>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</si>
  <si>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</si>
  <si>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</si>
  <si>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</si>
  <si>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</si>
  <si>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</si>
  <si>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</si>
  <si>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</si>
  <si>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</si>
  <si>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</si>
  <si>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</si>
  <si>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</si>
  <si>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</si>
  <si>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</si>
  <si>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</si>
  <si>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</si>
  <si>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</si>
  <si>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</si>
  <si>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</si>
  <si>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</si>
  <si>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</si>
  <si>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</si>
  <si>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</si>
  <si>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</si>
  <si>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</si>
  <si>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</si>
  <si>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</si>
  <si>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</si>
  <si>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</si>
  <si>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</si>
  <si>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</si>
  <si>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</si>
  <si>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</si>
  <si>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</si>
  <si>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</si>
  <si>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</si>
  <si>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</si>
  <si>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</si>
  <si>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</si>
  <si>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</si>
  <si>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</si>
  <si>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</si>
  <si>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</si>
  <si>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</si>
  <si>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</si>
  <si>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</si>
  <si>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</si>
  <si>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</si>
  <si>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</si>
  <si>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</si>
  <si>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</si>
  <si>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</si>
  <si>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</si>
  <si>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</si>
  <si>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</si>
  <si>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</si>
  <si>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</si>
  <si>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</si>
  <si>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</si>
  <si>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</si>
  <si>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</si>
  <si>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</si>
  <si>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</si>
  <si>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</si>
  <si>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</si>
  <si>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</si>
  <si>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</si>
  <si>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</si>
  <si>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</si>
  <si>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</si>
  <si>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</si>
  <si>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</si>
  <si>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</si>
  <si>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</si>
  <si>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</si>
  <si>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</si>
  <si>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</si>
  <si>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</si>
  <si>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</si>
  <si>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</si>
  <si>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</si>
  <si>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</si>
  <si>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</si>
  <si>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</si>
  <si>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</si>
  <si>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</si>
  <si>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</si>
  <si>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</si>
  <si>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</si>
  <si>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</si>
  <si>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</si>
  <si>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</si>
  <si>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</si>
  <si>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</si>
  <si>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</si>
  <si>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</si>
  <si>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</si>
  <si>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</si>
  <si>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</si>
  <si>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</si>
  <si>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</si>
  <si>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</si>
  <si>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</si>
  <si>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</si>
  <si>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</si>
  <si>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</si>
  <si>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</si>
  <si>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</si>
  <si>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</si>
  <si>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</si>
  <si>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</si>
  <si>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</si>
  <si>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</si>
  <si>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</si>
  <si>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</si>
  <si>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</si>
  <si>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</si>
  <si>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</si>
  <si>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</si>
  <si>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</si>
  <si>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</si>
  <si>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</si>
  <si>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</si>
  <si>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</si>
  <si>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</si>
  <si>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</si>
  <si>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</si>
  <si>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</si>
  <si>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</si>
  <si>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</si>
  <si>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</si>
  <si>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</si>
  <si>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</si>
  <si>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</si>
  <si>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</si>
  <si>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</si>
  <si>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</si>
  <si>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</si>
  <si>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</si>
  <si>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</si>
  <si>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</si>
  <si>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</si>
  <si>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</si>
  <si>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</si>
  <si>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</si>
  <si>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</si>
  <si>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</si>
  <si>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</si>
  <si>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</si>
  <si>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</si>
  <si>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</si>
  <si>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</si>
  <si>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</si>
  <si>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</si>
  <si>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</si>
  <si>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</si>
  <si>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</si>
  <si>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</si>
  <si>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</si>
  <si>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</si>
  <si>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</si>
  <si>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</si>
  <si>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</si>
  <si>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</si>
  <si>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</si>
  <si>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</si>
  <si>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</si>
  <si>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</si>
  <si>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</si>
  <si>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</si>
  <si>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</si>
  <si>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</si>
  <si>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</si>
  <si>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</si>
  <si>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</si>
  <si>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</si>
  <si>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</si>
  <si>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</si>
  <si>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</si>
  <si>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</si>
  <si>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</si>
  <si>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</si>
  <si>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</si>
  <si>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</si>
  <si>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</si>
  <si>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</si>
  <si>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</si>
  <si>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</si>
  <si>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</si>
  <si>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</si>
  <si>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</si>
  <si>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</si>
  <si>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</si>
  <si>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</si>
  <si>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</si>
  <si>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</si>
  <si>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</si>
  <si>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</si>
  <si>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</si>
  <si>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</si>
  <si>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</si>
  <si>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</si>
  <si>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</si>
  <si>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</si>
  <si>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</si>
  <si>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</si>
  <si>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</si>
  <si>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</si>
  <si>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</si>
  <si>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</si>
  <si>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</si>
  <si>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</si>
  <si>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</si>
  <si>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</si>
  <si>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</si>
  <si>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</si>
  <si>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</si>
  <si>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</si>
  <si>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</si>
  <si>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</si>
  <si>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</si>
  <si>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</si>
  <si>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</si>
  <si>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</si>
  <si>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</si>
  <si>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</si>
  <si>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</si>
  <si>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</si>
  <si>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</si>
  <si>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</si>
  <si>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</si>
  <si>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</si>
  <si>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</si>
  <si>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</si>
  <si>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</si>
  <si>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</si>
  <si>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</si>
  <si>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</si>
  <si>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</si>
  <si>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</si>
  <si>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</si>
  <si>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</si>
  <si>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</si>
  <si>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</si>
  <si>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</si>
  <si>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</si>
  <si>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</si>
  <si>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</si>
  <si>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</si>
  <si>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</si>
  <si>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</si>
  <si>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</si>
  <si>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</si>
  <si>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</si>
  <si>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</si>
  <si>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</si>
  <si>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</si>
  <si>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</si>
  <si>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</si>
  <si>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</si>
  <si>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</si>
  <si>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</si>
  <si>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</si>
  <si>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</si>
  <si>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</si>
  <si>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</si>
  <si>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</si>
  <si>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</si>
  <si>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</si>
  <si>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</si>
  <si>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</si>
  <si>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</si>
  <si>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</si>
  <si>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</si>
  <si>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</si>
  <si>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</si>
  <si>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</si>
  <si>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</si>
  <si>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</si>
  <si>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</si>
  <si>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</si>
  <si>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</si>
  <si>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</si>
  <si>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</si>
  <si>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</si>
  <si>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</si>
  <si>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</si>
  <si>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</si>
  <si>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</si>
  <si>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</si>
  <si>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</si>
  <si>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</si>
  <si>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</si>
  <si>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</si>
  <si>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</si>
  <si>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</si>
  <si>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</si>
  <si>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</si>
  <si>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</si>
  <si>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</si>
  <si>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</si>
  <si>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</si>
  <si>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</si>
  <si>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</si>
  <si>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</si>
  <si>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</si>
  <si>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</si>
  <si>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</si>
  <si>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</si>
  <si>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</si>
  <si>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</si>
  <si>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</si>
  <si>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</si>
  <si>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</si>
  <si>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</si>
  <si>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</si>
  <si>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</si>
  <si>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</si>
  <si>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</si>
  <si>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</si>
  <si>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</si>
  <si>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</si>
  <si>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</si>
  <si>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</si>
  <si>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</si>
  <si>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</si>
  <si>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</si>
  <si>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</si>
  <si>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</si>
  <si>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</si>
  <si>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</si>
  <si>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</si>
  <si>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</si>
  <si>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</si>
  <si>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</si>
  <si>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</si>
  <si>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</si>
  <si>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</si>
  <si>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</si>
  <si>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</si>
  <si>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</si>
  <si>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</si>
  <si>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</si>
  <si>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</si>
  <si>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</si>
  <si>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</si>
  <si>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</si>
  <si>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</si>
  <si>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</si>
  <si>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</si>
  <si>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</si>
  <si>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</si>
  <si>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</si>
  <si>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</si>
  <si>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</si>
  <si>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</si>
  <si>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</si>
  <si>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</si>
  <si>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</si>
  <si>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</si>
  <si>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</si>
  <si>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</si>
  <si>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</si>
  <si>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</si>
  <si>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</si>
  <si>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</si>
  <si>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</si>
  <si>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</si>
  <si>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</si>
  <si>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</si>
  <si>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</si>
  <si>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</si>
  <si>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</si>
  <si>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</si>
  <si>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</si>
  <si>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</si>
  <si>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</si>
  <si>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</si>
  <si>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</si>
  <si>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</si>
  <si>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</si>
  <si>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</si>
  <si>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</si>
  <si>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</si>
  <si>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</si>
  <si>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</si>
  <si>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</si>
  <si>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</si>
  <si>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</si>
  <si>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</si>
  <si>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</si>
  <si>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</si>
  <si>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</si>
  <si>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</si>
  <si>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</si>
  <si>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</si>
  <si>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</si>
  <si>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</si>
  <si>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</si>
  <si>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</si>
  <si>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</si>
  <si>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</si>
  <si>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</si>
  <si>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</si>
  <si>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</si>
  <si>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</si>
  <si>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</si>
  <si>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</si>
  <si>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</si>
  <si>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</si>
  <si>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</si>
  <si>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</si>
  <si>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</si>
  <si>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</si>
  <si>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</si>
  <si>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</si>
  <si>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</si>
  <si>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</si>
  <si>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</si>
  <si>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</si>
  <si>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</si>
  <si>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</si>
  <si>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</si>
  <si>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</si>
  <si>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</si>
  <si>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</si>
  <si>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</si>
  <si>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</si>
  <si>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</si>
  <si>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</si>
  <si>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</si>
  <si>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</si>
  <si>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</si>
  <si>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</si>
  <si>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</si>
  <si>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</si>
  <si>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</si>
  <si>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</si>
  <si>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</si>
  <si>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</si>
  <si>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</si>
  <si>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</si>
  <si>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</si>
  <si>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</si>
  <si>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</si>
  <si>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</si>
  <si>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</si>
  <si>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</si>
  <si>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</si>
  <si>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</si>
  <si>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</si>
  <si>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</si>
  <si>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</si>
  <si>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</si>
  <si>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</si>
  <si>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</si>
  <si>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</si>
  <si>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</si>
  <si>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</si>
  <si>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</si>
  <si>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</si>
  <si>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</si>
  <si>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</si>
  <si>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</si>
  <si>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</si>
  <si>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</si>
  <si>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</si>
  <si>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</si>
  <si>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</si>
  <si>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</si>
  <si>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</si>
  <si>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</si>
  <si>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</si>
  <si>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</si>
  <si>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</si>
  <si>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</si>
  <si>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</si>
  <si>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</si>
  <si>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</si>
  <si>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</si>
  <si>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</si>
  <si>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</si>
  <si>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</si>
  <si>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</si>
  <si>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</si>
  <si>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</si>
  <si>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</si>
  <si>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</si>
  <si>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</si>
  <si>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</si>
  <si>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</si>
  <si>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</si>
  <si>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</si>
  <si>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</si>
  <si>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</si>
  <si>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</si>
  <si>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</si>
  <si>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</si>
  <si>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</si>
  <si>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</si>
  <si>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</si>
  <si>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</si>
  <si>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</si>
  <si>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</si>
  <si>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</si>
  <si>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</si>
  <si>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</si>
  <si>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</si>
  <si>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</si>
  <si>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</si>
  <si>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</si>
  <si>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</si>
  <si>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</si>
  <si>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</si>
  <si>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</si>
  <si>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</si>
  <si>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</si>
  <si>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</si>
  <si>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</si>
  <si>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</si>
  <si>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</si>
  <si>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</si>
  <si>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</si>
  <si>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</si>
  <si>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</si>
  <si>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</si>
  <si>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</si>
  <si>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</si>
  <si>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</si>
  <si>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</si>
  <si>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</si>
  <si>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</si>
  <si>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</si>
  <si>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</si>
  <si>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</si>
  <si>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</si>
  <si>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</si>
  <si>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</si>
  <si>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</si>
  <si>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</si>
  <si>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</si>
  <si>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</si>
  <si>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</si>
  <si>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</si>
  <si>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</si>
  <si>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</si>
  <si>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</si>
  <si>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</si>
  <si>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</si>
  <si>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</si>
  <si>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</si>
  <si>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</si>
  <si>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</si>
  <si>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</si>
  <si>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</si>
  <si>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</si>
  <si>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</si>
  <si>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</si>
  <si>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</si>
  <si>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</si>
  <si>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</si>
  <si>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</si>
  <si>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</si>
  <si>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</si>
  <si>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</si>
  <si>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</si>
  <si>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</si>
  <si>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</si>
  <si>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</si>
  <si>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</si>
  <si>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</si>
  <si>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</si>
  <si>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</si>
  <si>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</si>
  <si>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</si>
  <si>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</si>
  <si>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</si>
  <si>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</si>
  <si>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</si>
  <si>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</si>
  <si>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</si>
  <si>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</si>
  <si>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</si>
  <si>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</si>
  <si>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</si>
  <si>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</si>
  <si>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</si>
  <si>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</si>
  <si>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</si>
  <si>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</si>
  <si>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</si>
  <si>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</si>
  <si>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</si>
  <si>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</si>
  <si>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</si>
  <si>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</si>
  <si>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</si>
  <si>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</si>
  <si>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</si>
  <si>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</si>
  <si>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</si>
  <si>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</si>
  <si>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</si>
  <si>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</si>
  <si>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</si>
  <si>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</si>
  <si>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</si>
  <si>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</si>
  <si>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</si>
  <si>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</si>
  <si>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</si>
  <si>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</si>
  <si>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</si>
  <si>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</si>
  <si>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</si>
  <si>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</si>
  <si>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</si>
  <si>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</si>
  <si>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</si>
  <si>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</si>
  <si>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</si>
  <si>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</si>
  <si>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</si>
  <si>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</si>
  <si>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</si>
  <si>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</si>
  <si>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</si>
  <si>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</si>
  <si>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</si>
  <si>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</si>
  <si>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</si>
  <si>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</si>
  <si>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</si>
  <si>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</si>
  <si>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</si>
  <si>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</si>
  <si>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</si>
  <si>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</si>
  <si>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</si>
  <si>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</si>
  <si>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</si>
  <si>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</si>
  <si>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</si>
  <si>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</si>
  <si>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</si>
  <si>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</si>
  <si>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</si>
  <si>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</si>
  <si>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</si>
  <si>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</si>
  <si>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</si>
  <si>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</si>
  <si>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</si>
  <si>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</si>
  <si>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</si>
  <si>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</si>
  <si>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</si>
  <si>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</si>
  <si>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</si>
  <si>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</si>
  <si>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</si>
  <si>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</si>
  <si>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</si>
  <si>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</si>
  <si>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</si>
  <si>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</si>
  <si>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</si>
  <si>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</si>
  <si>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</si>
  <si>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</si>
  <si>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</si>
  <si>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</si>
  <si>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</si>
  <si>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</si>
  <si>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</si>
  <si>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</si>
  <si>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</si>
  <si>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</si>
  <si>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</si>
  <si>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</si>
  <si>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</si>
  <si>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</si>
  <si>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</si>
  <si>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</si>
  <si>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</si>
  <si>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</si>
  <si>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</si>
  <si>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</si>
  <si>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</si>
  <si>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</si>
  <si>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</si>
  <si>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</si>
  <si>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</si>
  <si>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</si>
  <si>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</si>
  <si>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</si>
  <si>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</si>
  <si>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</si>
  <si>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</si>
  <si>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</si>
  <si>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</si>
  <si>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</si>
  <si>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</si>
  <si>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</si>
  <si>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</si>
  <si>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</si>
  <si>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</si>
  <si>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</si>
  <si>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</si>
  <si>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</si>
  <si>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</si>
  <si>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</si>
  <si>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</si>
  <si>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</si>
  <si>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</si>
  <si>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</si>
  <si>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</si>
  <si>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</si>
  <si>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</si>
  <si>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</si>
  <si>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</si>
  <si>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</si>
  <si>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</si>
  <si>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</si>
  <si>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</si>
  <si>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</si>
  <si>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</si>
  <si>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</si>
  <si>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</si>
  <si>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</si>
  <si>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</si>
  <si>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</si>
  <si>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</si>
  <si>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</si>
  <si>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</si>
  <si>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</si>
  <si>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</si>
  <si>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</si>
  <si>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</si>
  <si>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</si>
  <si>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</si>
  <si>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</si>
  <si>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</si>
  <si>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</si>
  <si>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</si>
  <si>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</si>
  <si>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</si>
  <si>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</si>
  <si>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</si>
  <si>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</si>
  <si>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</si>
  <si>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</si>
  <si>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</si>
  <si>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</si>
  <si>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</si>
  <si>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</si>
  <si>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</si>
  <si>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</si>
  <si>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</si>
  <si>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</si>
  <si>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</si>
  <si>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</si>
  <si>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</si>
  <si>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</si>
  <si>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</si>
  <si>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</si>
  <si>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</si>
  <si>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</si>
  <si>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</si>
  <si>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</si>
  <si>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</si>
  <si>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</si>
  <si>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</si>
  <si>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</si>
  <si>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</si>
  <si>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</si>
  <si>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</si>
  <si>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</si>
  <si>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</si>
  <si>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</si>
  <si>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</si>
  <si>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</si>
  <si>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</si>
  <si>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</si>
  <si>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</si>
  <si>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</si>
  <si>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</si>
  <si>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</si>
  <si>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</si>
  <si>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</si>
  <si>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</si>
  <si>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</si>
  <si>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</si>
  <si>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</si>
  <si>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</si>
  <si>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</si>
  <si>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</si>
  <si>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</si>
  <si>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</si>
  <si>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</si>
  <si>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</si>
  <si>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</si>
  <si>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</si>
  <si>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</si>
  <si>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</si>
  <si>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</si>
  <si>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</si>
  <si>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</si>
  <si>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</si>
  <si>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</si>
  <si>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</si>
  <si>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</si>
  <si>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</si>
  <si>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</si>
  <si>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</si>
  <si>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</si>
  <si>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</si>
  <si>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</si>
  <si>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</si>
  <si>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</si>
  <si>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</si>
  <si>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</si>
  <si>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</si>
  <si>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</si>
  <si>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</si>
  <si>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</si>
  <si>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</si>
  <si>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</si>
  <si>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</si>
  <si>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</si>
  <si>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</si>
  <si>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</si>
  <si>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</si>
  <si>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</si>
  <si>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</si>
  <si>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</si>
  <si>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</si>
  <si>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</si>
  <si>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</si>
  <si>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</si>
  <si>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</si>
  <si>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</si>
  <si>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</si>
  <si>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</si>
  <si>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</si>
  <si>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</si>
  <si>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</si>
  <si>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</si>
  <si>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</si>
  <si>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</si>
  <si>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</si>
  <si>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</si>
  <si>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</si>
  <si>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</si>
  <si>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</si>
  <si>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</si>
  <si>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</si>
  <si>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</si>
  <si>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</si>
  <si>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</si>
  <si>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</si>
  <si>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</si>
  <si>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</si>
  <si>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</si>
  <si>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</si>
  <si>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</si>
  <si>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</si>
  <si>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</si>
  <si>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</si>
  <si>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</si>
  <si>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</si>
  <si>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</si>
  <si>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</si>
  <si>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</si>
  <si>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</si>
  <si>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</si>
  <si>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</si>
  <si>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</si>
  <si>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</si>
  <si>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</si>
  <si>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</si>
  <si>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</si>
  <si>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</si>
  <si>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</si>
  <si>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</si>
  <si>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</si>
  <si>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</si>
  <si>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</si>
  <si>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</si>
  <si>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</si>
  <si>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</si>
  <si>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</si>
  <si>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</si>
  <si>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</si>
  <si>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</si>
  <si>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</si>
  <si>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</si>
  <si>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</si>
  <si>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</si>
  <si>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</si>
  <si>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</si>
  <si>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</si>
  <si>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</si>
  <si>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</si>
  <si>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</si>
  <si>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</si>
  <si>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</si>
  <si>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</si>
  <si>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</si>
  <si>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</si>
  <si>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</si>
  <si>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</si>
  <si>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</si>
  <si>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</si>
  <si>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</si>
  <si>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</si>
  <si>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</si>
  <si>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</si>
  <si>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</si>
  <si>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</si>
  <si>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</si>
  <si>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</si>
  <si>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</si>
  <si>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</si>
  <si>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</si>
  <si>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</si>
  <si>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</si>
  <si>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</si>
  <si>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</si>
  <si>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</si>
  <si>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</si>
  <si>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</si>
  <si>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</si>
  <si>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</si>
  <si>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</si>
  <si>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</si>
  <si>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</si>
  <si>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</si>
  <si>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</si>
  <si>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</si>
  <si>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</si>
  <si>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</si>
  <si>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</si>
  <si>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</si>
  <si>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</si>
  <si>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</si>
  <si>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</si>
  <si>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</si>
  <si>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</si>
  <si>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</si>
  <si>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</si>
  <si>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</si>
  <si>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</si>
  <si>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</si>
  <si>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</si>
  <si>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</si>
  <si>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</si>
  <si>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</si>
  <si>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</si>
  <si>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</si>
  <si>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</si>
  <si>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</si>
  <si>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</si>
  <si>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</si>
  <si>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</si>
  <si>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</si>
  <si>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</si>
  <si>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</si>
  <si>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</si>
  <si>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</si>
  <si>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</si>
  <si>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</si>
  <si>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</si>
  <si>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</si>
  <si>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</si>
  <si>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</si>
  <si>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</si>
  <si>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</si>
  <si>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</si>
  <si>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</si>
  <si>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</si>
  <si>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</si>
  <si>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</si>
  <si>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</si>
  <si>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</si>
  <si>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</si>
  <si>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</si>
  <si>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</si>
  <si>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</si>
  <si>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</si>
  <si>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</si>
  <si>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</si>
  <si>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</si>
  <si>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</si>
  <si>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</si>
  <si>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</si>
  <si>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</si>
  <si>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</si>
  <si>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</si>
  <si>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</si>
  <si>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</si>
  <si>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</si>
  <si>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</si>
  <si>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</si>
  <si>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</si>
  <si>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</si>
  <si>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</si>
  <si>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</si>
  <si>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</si>
  <si>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</si>
  <si>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</si>
  <si>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</si>
  <si>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</si>
  <si>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</si>
  <si>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</si>
  <si>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</si>
  <si>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</si>
  <si>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</si>
  <si>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</si>
  <si>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</si>
  <si>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</si>
  <si>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</si>
  <si>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</si>
  <si>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</si>
  <si>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</si>
  <si>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</si>
  <si>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</si>
  <si>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</si>
  <si>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</si>
  <si>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</si>
  <si>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</si>
  <si>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</si>
  <si>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</si>
  <si>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</si>
  <si>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</si>
  <si>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</si>
  <si>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</si>
  <si>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</si>
  <si>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</si>
  <si>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</si>
  <si>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</si>
  <si>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</si>
  <si>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</si>
  <si>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</si>
  <si>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</si>
  <si>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</si>
  <si>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</si>
  <si>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</si>
  <si>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</si>
  <si>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</si>
  <si>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</si>
  <si>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</si>
  <si>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</si>
  <si>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</si>
  <si>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</si>
  <si>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</si>
  <si>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</si>
  <si>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</si>
  <si>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</si>
  <si>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</si>
  <si>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</si>
  <si>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</si>
  <si>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</si>
  <si>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</si>
  <si>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</si>
  <si>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</si>
  <si>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</si>
  <si>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</si>
  <si>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</si>
  <si>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</si>
  <si>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</si>
  <si>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</si>
  <si>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</si>
  <si>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</si>
  <si>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</si>
  <si>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</si>
  <si>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</si>
  <si>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</si>
  <si>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</si>
  <si>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</si>
  <si>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</si>
  <si>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</si>
  <si>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</si>
  <si>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</si>
  <si>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</si>
  <si>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</si>
  <si>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</si>
  <si>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</si>
  <si>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</si>
  <si>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</si>
  <si>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</si>
  <si>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</si>
  <si>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</si>
  <si>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</si>
  <si>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</si>
  <si>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</si>
  <si>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</si>
  <si>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</si>
  <si>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</si>
  <si>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</si>
  <si>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</si>
  <si>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</si>
  <si>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</si>
  <si>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</si>
  <si>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</si>
  <si>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</si>
  <si>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</si>
  <si>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</si>
  <si>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</si>
  <si>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</si>
  <si>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</si>
  <si>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</si>
  <si>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</si>
  <si>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</si>
  <si>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</si>
  <si>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</si>
  <si>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</si>
  <si>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</si>
  <si>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</si>
  <si>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</si>
  <si>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</si>
  <si>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</si>
  <si>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</si>
  <si>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</si>
  <si>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</si>
  <si>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</si>
  <si>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</si>
  <si>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</si>
  <si>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</si>
  <si>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</si>
  <si>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</si>
  <si>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</si>
  <si>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</si>
  <si>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</si>
  <si>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</si>
  <si>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</si>
  <si>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</si>
  <si>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</si>
  <si>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</si>
  <si>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</si>
  <si>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</si>
  <si>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</si>
  <si>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</si>
  <si>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</si>
  <si>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</si>
  <si>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</si>
  <si>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</si>
  <si>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</si>
  <si>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</si>
  <si>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</si>
  <si>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</si>
  <si>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</si>
  <si>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</si>
  <si>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</si>
  <si>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</si>
  <si>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</si>
  <si>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</si>
  <si>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</si>
  <si>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</si>
  <si>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</si>
  <si>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</si>
  <si>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</si>
  <si>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</si>
  <si>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</si>
  <si>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</si>
  <si>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</si>
  <si>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</si>
  <si>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</si>
  <si>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</si>
  <si>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</si>
  <si>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</si>
  <si>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</si>
  <si>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</si>
  <si>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</si>
  <si>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</si>
  <si>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</si>
  <si>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</si>
  <si>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</si>
  <si>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</si>
  <si>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</si>
  <si>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</si>
  <si>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</si>
  <si>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</si>
  <si>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</si>
  <si>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</si>
  <si>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</si>
  <si>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</si>
  <si>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</si>
  <si>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</si>
  <si>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</si>
  <si>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</si>
  <si>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</si>
  <si>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</si>
  <si>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</si>
  <si>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</si>
  <si>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</si>
  <si>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</si>
  <si>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</si>
  <si>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</si>
  <si>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</si>
  <si>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</si>
  <si>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</si>
  <si>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</si>
  <si>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</si>
  <si>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</si>
  <si>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</si>
  <si>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</si>
  <si>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</si>
  <si>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</si>
  <si>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</si>
  <si>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</si>
  <si>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</si>
  <si>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</si>
  <si>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</si>
  <si>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</si>
  <si>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</si>
  <si>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</si>
  <si>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</si>
  <si>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</si>
  <si>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</si>
  <si>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</si>
  <si>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</si>
  <si>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</si>
  <si>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</si>
  <si>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</si>
  <si>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</si>
  <si>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</si>
  <si>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</si>
  <si>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</si>
  <si>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</si>
  <si>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</si>
  <si>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</si>
  <si>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</si>
  <si>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</si>
  <si>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</si>
  <si>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</si>
  <si>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</si>
  <si>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</si>
  <si>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</si>
  <si>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</si>
  <si>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</si>
  <si>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</si>
  <si>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</si>
  <si>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</si>
  <si>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</si>
  <si>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</si>
  <si>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</si>
  <si>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</si>
  <si>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</si>
  <si>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</si>
  <si>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</si>
  <si>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</si>
  <si>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</si>
  <si>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</si>
  <si>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</si>
  <si>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</si>
  <si>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</si>
  <si>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</si>
  <si>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</si>
  <si>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</si>
  <si>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</si>
  <si>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</si>
  <si>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</si>
  <si>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</si>
  <si>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</si>
  <si>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</si>
  <si>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</si>
  <si>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</si>
  <si>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</si>
  <si>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</si>
  <si>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</si>
  <si>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</si>
  <si>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</si>
  <si>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</si>
  <si>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</si>
  <si>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</si>
  <si>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</si>
  <si>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</si>
  <si>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</si>
  <si>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</si>
  <si>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</si>
  <si>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</si>
  <si>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</si>
  <si>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</si>
  <si>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</si>
  <si>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</si>
  <si>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</si>
  <si>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</si>
  <si>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</si>
  <si>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</si>
  <si>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</si>
  <si>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</si>
  <si>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</si>
  <si>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</si>
  <si>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</si>
  <si>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</si>
  <si>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</si>
  <si>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</si>
  <si>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</si>
  <si>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</si>
  <si>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</si>
  <si>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</si>
  <si>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</si>
  <si>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</si>
  <si>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</si>
  <si>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</si>
  <si>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</si>
  <si>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</si>
  <si>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</si>
  <si>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</si>
  <si>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</si>
  <si>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</si>
  <si>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</si>
  <si>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</si>
  <si>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</si>
  <si>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</si>
  <si>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</si>
  <si>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</si>
  <si>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</si>
  <si>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</si>
  <si>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</si>
  <si>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</si>
  <si>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</si>
  <si>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</si>
  <si>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</si>
  <si>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</si>
  <si>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</si>
  <si>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</si>
  <si>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</si>
  <si>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</si>
  <si>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</si>
  <si>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</si>
  <si>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</si>
  <si>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</si>
  <si>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</si>
  <si>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</si>
  <si>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</si>
  <si>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</si>
  <si>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</si>
  <si>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</si>
  <si>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</si>
  <si>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</si>
  <si>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</si>
  <si>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</si>
  <si>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</si>
  <si>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</si>
  <si>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</si>
  <si>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</si>
  <si>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</si>
  <si>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</si>
  <si>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</si>
  <si>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</si>
  <si>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</si>
  <si>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</si>
  <si>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</si>
  <si>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</si>
  <si>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</si>
  <si>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</si>
  <si>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</si>
  <si>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</si>
  <si>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</si>
  <si>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</si>
  <si>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</si>
  <si>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</si>
  <si>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</si>
  <si>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</si>
  <si>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</si>
  <si>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</si>
  <si>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</si>
  <si>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</si>
  <si>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</si>
  <si>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</si>
  <si>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</si>
  <si>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</si>
  <si>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</si>
  <si>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</si>
  <si>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</si>
  <si>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</si>
  <si>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</si>
  <si>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</si>
  <si>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</si>
  <si>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</si>
  <si>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</si>
  <si>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</si>
  <si>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</si>
  <si>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</si>
  <si>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</si>
  <si>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</si>
  <si>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</si>
  <si>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</si>
  <si>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</si>
  <si>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</si>
  <si>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</si>
  <si>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</si>
  <si>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</si>
  <si>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</si>
  <si>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</si>
  <si>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</si>
  <si>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</si>
  <si>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</si>
  <si>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</si>
  <si>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</si>
  <si>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</si>
  <si>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</si>
  <si>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</si>
  <si>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</si>
  <si>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</si>
  <si>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</si>
  <si>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</si>
  <si>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</si>
  <si>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</si>
  <si>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</si>
  <si>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</si>
  <si>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</si>
  <si>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</si>
  <si>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</si>
  <si>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</si>
  <si>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</si>
  <si>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</si>
  <si>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</si>
  <si>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</si>
  <si>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</si>
  <si>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</si>
  <si>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</si>
  <si>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</si>
  <si>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</si>
  <si>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</si>
  <si>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</si>
  <si>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</si>
  <si>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</si>
  <si>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</si>
  <si>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</si>
  <si>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</si>
  <si>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</si>
  <si>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</si>
  <si>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</si>
  <si>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</si>
  <si>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</si>
  <si>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</si>
  <si>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</si>
  <si>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</si>
  <si>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</si>
  <si>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</si>
  <si>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</si>
  <si>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</si>
  <si>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</si>
  <si>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</si>
  <si>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</si>
  <si>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</si>
  <si>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</si>
  <si>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</si>
  <si>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</si>
  <si>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</si>
  <si>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</si>
  <si>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</si>
  <si>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</si>
  <si>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</si>
  <si>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</si>
  <si>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</si>
  <si>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</si>
  <si>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</si>
  <si>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</si>
  <si>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</si>
  <si>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</si>
  <si>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</si>
  <si>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</si>
  <si>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</si>
  <si>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</si>
  <si>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</si>
  <si>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</si>
  <si>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</si>
  <si>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</si>
  <si>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</si>
  <si>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</si>
  <si>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</si>
  <si>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</si>
  <si>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</si>
  <si>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</si>
  <si>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</si>
  <si>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</si>
  <si>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</si>
  <si>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</si>
  <si>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</si>
  <si>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</si>
  <si>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</si>
  <si>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</si>
  <si>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</si>
  <si>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</si>
  <si>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</si>
  <si>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</si>
  <si>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</si>
  <si>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</si>
  <si>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</si>
  <si>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</si>
  <si>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</si>
  <si>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</si>
  <si>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</si>
  <si>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</si>
  <si>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</si>
  <si>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</si>
  <si>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</si>
  <si>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</si>
  <si>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</si>
  <si>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</si>
  <si>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</si>
  <si>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</si>
  <si>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</si>
  <si>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</si>
  <si>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</si>
  <si>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</si>
  <si>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</si>
  <si>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</si>
  <si>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</si>
  <si>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</si>
  <si>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</si>
  <si>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</si>
  <si>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</si>
  <si>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</si>
  <si>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</si>
  <si>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</si>
  <si>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</si>
  <si>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</si>
  <si>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</si>
  <si>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</si>
  <si>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</si>
  <si>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</si>
  <si>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</si>
  <si>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</si>
  <si>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</si>
  <si>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</si>
  <si>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</si>
  <si>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</si>
  <si>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</si>
  <si>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</si>
  <si>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</si>
  <si>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</si>
  <si>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</si>
  <si>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</si>
  <si>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</si>
  <si>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</si>
  <si>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</si>
  <si>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</si>
  <si>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</si>
  <si>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</si>
  <si>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</si>
  <si>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</si>
  <si>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</si>
  <si>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</si>
  <si>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</si>
  <si>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</si>
  <si>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</si>
  <si>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</si>
  <si>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</si>
  <si>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</si>
  <si>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</si>
  <si>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</si>
  <si>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</si>
  <si>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</si>
  <si>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</si>
  <si>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</si>
  <si>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</si>
  <si>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</si>
  <si>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</si>
  <si>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</si>
  <si>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</si>
  <si>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</si>
  <si>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</si>
  <si>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</si>
  <si>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</si>
  <si>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</si>
  <si>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</si>
  <si>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</si>
  <si>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</si>
  <si>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</si>
  <si>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</si>
  <si>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</si>
  <si>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</si>
  <si>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</si>
  <si>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</si>
  <si>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</si>
  <si>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</si>
  <si>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</si>
  <si>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</si>
  <si>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</si>
  <si>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</si>
  <si>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</si>
  <si>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</si>
  <si>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</si>
  <si>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</si>
  <si>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</si>
  <si>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</si>
  <si>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</si>
  <si>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</si>
  <si>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</si>
  <si>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</si>
  <si>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</si>
  <si>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</si>
  <si>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</si>
  <si>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</si>
  <si>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</si>
  <si>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</si>
  <si>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</si>
  <si>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</si>
  <si>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</si>
  <si>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</si>
  <si>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</si>
  <si>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</si>
  <si>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</si>
  <si>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</si>
  <si>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</si>
  <si>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</si>
  <si>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</si>
  <si>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</si>
  <si>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</si>
  <si>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</si>
  <si>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</si>
  <si>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</si>
  <si>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</si>
  <si>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</si>
  <si>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</si>
  <si>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</si>
  <si>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</si>
  <si>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</si>
  <si>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</si>
  <si>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</si>
  <si>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</si>
  <si>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</si>
  <si>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</si>
  <si>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</si>
  <si>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</si>
  <si>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</si>
  <si>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</si>
  <si>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</si>
  <si>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</si>
  <si>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</si>
  <si>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</si>
  <si>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</si>
  <si>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</si>
  <si>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</si>
  <si>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</si>
  <si>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</si>
  <si>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</si>
  <si>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</si>
  <si>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</si>
  <si>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</si>
  <si>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</si>
  <si>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</si>
  <si>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</si>
  <si>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</si>
  <si>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</si>
  <si>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</si>
  <si>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</si>
  <si>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</si>
  <si>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</si>
  <si>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</si>
  <si>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</si>
  <si>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</si>
  <si>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</si>
  <si>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</si>
  <si>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</si>
  <si>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</si>
  <si>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</si>
  <si>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</si>
  <si>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</si>
  <si>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</si>
  <si>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</si>
  <si>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</si>
  <si>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</si>
  <si>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</si>
  <si>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</si>
  <si>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</si>
  <si>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</si>
  <si>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</si>
  <si>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</si>
  <si>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</si>
  <si>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</si>
  <si>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</si>
  <si>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</si>
  <si>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</si>
  <si>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</si>
  <si>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</si>
  <si>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</si>
  <si>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</si>
  <si>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</si>
  <si>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</si>
  <si>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</si>
  <si>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</si>
  <si>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</si>
  <si>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</si>
  <si>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</si>
  <si>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</si>
  <si>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</si>
  <si>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</si>
  <si>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</si>
  <si>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</si>
  <si>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</si>
  <si>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</si>
  <si>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</si>
  <si>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</si>
  <si>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</si>
  <si>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</si>
  <si>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</si>
  <si>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</si>
  <si>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</si>
  <si>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</si>
  <si>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</si>
  <si>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</si>
  <si>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</si>
  <si>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</si>
  <si>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</si>
  <si>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</si>
  <si>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</si>
  <si>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</si>
  <si>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</si>
  <si>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</si>
  <si>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</si>
  <si>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</si>
  <si>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</si>
  <si>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</si>
  <si>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</si>
  <si>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</si>
  <si>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</si>
  <si>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</si>
  <si>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</si>
  <si>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</si>
  <si>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</si>
  <si>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</si>
  <si>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</si>
  <si>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</si>
  <si>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</si>
  <si>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</si>
  <si>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</si>
  <si>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</si>
  <si>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</si>
  <si>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</si>
  <si>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</si>
  <si>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</si>
  <si>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</si>
  <si>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</si>
  <si>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</si>
  <si>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</si>
  <si>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</si>
  <si>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</si>
  <si>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</si>
  <si>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</si>
  <si>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</si>
  <si>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</si>
  <si>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</si>
  <si>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</si>
  <si>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</si>
  <si>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</si>
  <si>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</si>
  <si>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</si>
  <si>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</si>
  <si>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</si>
  <si>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</si>
  <si>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</si>
  <si>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</si>
  <si>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</si>
  <si>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</si>
  <si>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</si>
  <si>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</si>
  <si>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</si>
  <si>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</si>
  <si>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</si>
  <si>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</si>
  <si>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</si>
  <si>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</si>
  <si>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</si>
  <si>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</si>
  <si>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</si>
  <si>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</si>
  <si>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</si>
  <si>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</si>
  <si>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</si>
  <si>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</si>
  <si>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</si>
  <si>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</si>
  <si>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</si>
  <si>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</si>
  <si>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</si>
  <si>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</si>
  <si>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</si>
  <si>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</si>
  <si>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</si>
  <si>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</si>
  <si>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</si>
  <si>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</si>
  <si>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</si>
  <si>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</si>
  <si>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</si>
  <si>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</si>
  <si>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</si>
  <si>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</si>
  <si>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</si>
  <si>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</si>
  <si>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</si>
  <si>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</si>
  <si>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</si>
  <si>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</si>
  <si>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</si>
  <si>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</si>
  <si>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</si>
  <si>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</si>
  <si>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</si>
  <si>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</si>
  <si>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</si>
  <si>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</si>
  <si>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</si>
  <si>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</si>
  <si>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</si>
  <si>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</si>
  <si>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</si>
  <si>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</si>
  <si>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</si>
  <si>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</si>
  <si>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</si>
  <si>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</si>
  <si>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</si>
  <si>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</si>
  <si>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</si>
  <si>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</si>
  <si>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</si>
  <si>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</si>
  <si>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</si>
  <si>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</si>
  <si>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</si>
  <si>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</si>
  <si>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</si>
  <si>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</si>
  <si>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</si>
  <si>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</si>
  <si>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</si>
  <si>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</si>
  <si>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</si>
  <si>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</si>
  <si>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</si>
  <si>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</si>
  <si>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</si>
  <si>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</si>
  <si>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</si>
  <si>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</si>
  <si>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</si>
  <si>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</si>
  <si>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</si>
  <si>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</si>
  <si>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</si>
  <si>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</si>
  <si>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</si>
  <si>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</si>
  <si>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</si>
  <si>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</si>
  <si>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</si>
  <si>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</si>
  <si>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</si>
  <si>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</si>
  <si>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</si>
  <si>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</si>
  <si>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</si>
  <si>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</si>
  <si>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</si>
  <si>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</si>
  <si>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</si>
  <si>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</si>
  <si>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</si>
  <si>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</si>
  <si>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</si>
  <si>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</si>
  <si>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</si>
  <si>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</si>
  <si>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</si>
  <si>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</si>
  <si>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</si>
  <si>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</si>
  <si>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</si>
  <si>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</si>
  <si>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</si>
  <si>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</si>
  <si>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</si>
  <si>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</si>
  <si>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</si>
  <si>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</si>
  <si>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</si>
  <si>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</si>
  <si>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</si>
  <si>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</si>
  <si>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</si>
  <si>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</si>
  <si>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</si>
  <si>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</si>
  <si>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</si>
  <si>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</si>
  <si>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</si>
  <si>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</si>
  <si>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</si>
  <si>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</si>
  <si>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</si>
  <si>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</si>
  <si>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</si>
  <si>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</si>
  <si>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</si>
  <si>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</si>
  <si>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</si>
  <si>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</si>
  <si>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</si>
  <si>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</si>
  <si>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</si>
  <si>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</si>
  <si>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</si>
  <si>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</si>
  <si>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</si>
  <si>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</si>
  <si>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</si>
  <si>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</si>
  <si>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</si>
  <si>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</si>
  <si>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</si>
  <si>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</si>
  <si>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</si>
  <si>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</si>
  <si>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</si>
  <si>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</si>
  <si>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</si>
  <si>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</si>
  <si>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</si>
  <si>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</si>
  <si>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</si>
  <si>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</si>
  <si>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</si>
  <si>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</si>
  <si>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</si>
  <si>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</si>
  <si>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</si>
  <si>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</si>
  <si>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</si>
  <si>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</si>
  <si>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</si>
  <si>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</si>
  <si>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</si>
  <si>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</si>
  <si>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</si>
  <si>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</si>
  <si>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</si>
  <si>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</si>
  <si>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</si>
  <si>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</si>
  <si>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</si>
  <si>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</si>
  <si>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</si>
  <si>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</si>
  <si>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</si>
  <si>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</si>
  <si>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</si>
  <si>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</si>
  <si>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</si>
  <si>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</si>
  <si>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</si>
  <si>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</si>
  <si>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</si>
  <si>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</si>
  <si>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</si>
  <si>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</si>
  <si>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</si>
  <si>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</si>
  <si>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</si>
  <si>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</si>
  <si>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</si>
  <si>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</si>
  <si>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</si>
  <si>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ParentCategory</t>
  </si>
  <si>
    <t>Successful</t>
  </si>
  <si>
    <t>Failed</t>
  </si>
  <si>
    <t>Mean Goal</t>
  </si>
  <si>
    <t>Median Goal</t>
  </si>
  <si>
    <t>Standard Deviation of Goal</t>
  </si>
  <si>
    <t>Upper Quatile of Goal</t>
  </si>
  <si>
    <t>Lower Quatile of Goal</t>
  </si>
  <si>
    <t>IQR of Goal</t>
  </si>
  <si>
    <t>Mean Pledged</t>
  </si>
  <si>
    <t>Median Pledged</t>
  </si>
  <si>
    <t>Standard Deviation of Pledged</t>
  </si>
  <si>
    <t>Upper Quatile of Pledged</t>
  </si>
  <si>
    <t>Lower Quatile of Pledged</t>
  </si>
  <si>
    <t>IQR of Pledged</t>
  </si>
  <si>
    <t>Years</t>
  </si>
  <si>
    <t>(blank)</t>
  </si>
  <si>
    <t>Name</t>
  </si>
  <si>
    <t>Blurb</t>
  </si>
  <si>
    <t>Name 1</t>
  </si>
  <si>
    <t>Average Doantion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</si>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</sst>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1" applyNumberFormat="1" applyFont="1"/>
    <xf numFmtId="9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 applyAlignment="1">
      <alignment horizontal="center" vertic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20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layout>
        <c:manualLayout>
          <c:xMode val="edge"/>
          <c:yMode val="edge"/>
          <c:x val="0.31525577517288733"/>
          <c:y val="6.32563547006288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78207840665188E-2"/>
          <c:y val="1.7897091722595078E-2"/>
          <c:w val="0.84813677224843831"/>
          <c:h val="0.92349380824041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2-4CCE-87D6-84866D0B57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2-4CCE-87D6-84866D0B57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2-4CCE-87D6-84866D0B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172256"/>
        <c:axId val="99244024"/>
      </c:lineChart>
      <c:catAx>
        <c:axId val="47517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024"/>
        <c:crosses val="autoZero"/>
        <c:auto val="1"/>
        <c:lblAlgn val="ctr"/>
        <c:lblOffset val="100"/>
        <c:noMultiLvlLbl val="0"/>
      </c:catAx>
      <c:valAx>
        <c:axId val="99244024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72256"/>
        <c:crosses val="autoZero"/>
        <c:crossBetween val="between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 formatCode="0%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1-4509-8513-A6F372DDD2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1-4509-8513-A6F372DDD2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1-4509-8513-A6F372DDD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28880"/>
        <c:axId val="649820168"/>
      </c:lineChart>
      <c:catAx>
        <c:axId val="6552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0168"/>
        <c:crossesAt val="0"/>
        <c:auto val="1"/>
        <c:lblAlgn val="ctr"/>
        <c:lblOffset val="100"/>
        <c:noMultiLvlLbl val="0"/>
      </c:catAx>
      <c:valAx>
        <c:axId val="64982016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B333-433F-BD24-E820A1CB354A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B333-433F-BD24-E820A1CB354A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B333-433F-BD24-E820A1CB3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853112"/>
        <c:axId val="577853440"/>
      </c:barChart>
      <c:catAx>
        <c:axId val="5778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3440"/>
        <c:crosses val="autoZero"/>
        <c:auto val="1"/>
        <c:lblAlgn val="ctr"/>
        <c:lblOffset val="100"/>
        <c:noMultiLvlLbl val="0"/>
      </c:catAx>
      <c:valAx>
        <c:axId val="577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53471128608923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69D0-4298-94F1-26A61A824D9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69D0-4298-94F1-26A61A824D9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69D0-4298-94F1-26A61A824D9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69D0-4298-94F1-26A61A82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593128"/>
        <c:axId val="482595424"/>
      </c:barChart>
      <c:catAx>
        <c:axId val="48259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95424"/>
        <c:crosses val="autoZero"/>
        <c:auto val="1"/>
        <c:lblAlgn val="ctr"/>
        <c:lblOffset val="100"/>
        <c:noMultiLvlLbl val="0"/>
      </c:catAx>
      <c:valAx>
        <c:axId val="4825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9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764085739282588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34</c:v>
              </c:pt>
              <c:pt idx="2">
                <c:v>27</c:v>
              </c:pt>
              <c:pt idx="3">
                <c:v>28</c:v>
              </c:pt>
              <c:pt idx="4">
                <c:v>27</c:v>
              </c:pt>
              <c:pt idx="5">
                <c:v>26</c:v>
              </c:pt>
              <c:pt idx="6">
                <c:v>27</c:v>
              </c:pt>
              <c:pt idx="7">
                <c:v>43</c:v>
              </c:pt>
              <c:pt idx="8">
                <c:v>33</c:v>
              </c:pt>
              <c:pt idx="9">
                <c:v>24</c:v>
              </c:pt>
              <c:pt idx="10">
                <c:v>20</c:v>
              </c:pt>
              <c:pt idx="11">
                <c:v>37</c:v>
              </c:pt>
              <c:pt idx="12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EA2-42B0-9A86-B8E37057164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149</c:v>
              </c:pt>
              <c:pt idx="2">
                <c:v>106</c:v>
              </c:pt>
              <c:pt idx="3">
                <c:v>108</c:v>
              </c:pt>
              <c:pt idx="4">
                <c:v>102</c:v>
              </c:pt>
              <c:pt idx="5">
                <c:v>126</c:v>
              </c:pt>
              <c:pt idx="6">
                <c:v>147</c:v>
              </c:pt>
              <c:pt idx="7">
                <c:v>150</c:v>
              </c:pt>
              <c:pt idx="8">
                <c:v>134</c:v>
              </c:pt>
              <c:pt idx="9">
                <c:v>127</c:v>
              </c:pt>
              <c:pt idx="10">
                <c:v>149</c:v>
              </c:pt>
              <c:pt idx="11">
                <c:v>114</c:v>
              </c:pt>
              <c:pt idx="12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EA2-42B0-9A86-B8E37057164E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2</c:v>
              </c:pt>
              <c:pt idx="2">
                <c:v>18</c:v>
              </c:pt>
              <c:pt idx="3">
                <c:v>30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EA2-42B0-9A86-B8E37057164E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182</c:v>
              </c:pt>
              <c:pt idx="2">
                <c:v>202</c:v>
              </c:pt>
              <c:pt idx="3">
                <c:v>180</c:v>
              </c:pt>
              <c:pt idx="4">
                <c:v>192</c:v>
              </c:pt>
              <c:pt idx="5">
                <c:v>234</c:v>
              </c:pt>
              <c:pt idx="6">
                <c:v>211</c:v>
              </c:pt>
              <c:pt idx="7">
                <c:v>194</c:v>
              </c:pt>
              <c:pt idx="8">
                <c:v>166</c:v>
              </c:pt>
              <c:pt idx="9">
                <c:v>147</c:v>
              </c:pt>
              <c:pt idx="10">
                <c:v>183</c:v>
              </c:pt>
              <c:pt idx="11">
                <c:v>183</c:v>
              </c:pt>
              <c:pt idx="12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EA2-42B0-9A86-B8E37057164E}"/>
            </c:ext>
          </c:extLst>
        </c:ser>
        <c:ser>
          <c:idx val="4"/>
          <c:order val="4"/>
          <c:tx>
            <c:v>(blank)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EA2-42B0-9A86-B8E370571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878160"/>
        <c:axId val="494880784"/>
      </c:lineChart>
      <c:catAx>
        <c:axId val="49487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80784"/>
        <c:crosses val="autoZero"/>
        <c:auto val="1"/>
        <c:lblAlgn val="ctr"/>
        <c:lblOffset val="100"/>
        <c:noMultiLvlLbl val="0"/>
      </c:catAx>
      <c:valAx>
        <c:axId val="494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7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4</xdr:row>
      <xdr:rowOff>172812</xdr:rowOff>
    </xdr:from>
    <xdr:to>
      <xdr:col>28</xdr:col>
      <xdr:colOff>381000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DA3A4-DA19-4916-BA10-EB14A6D6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15</xdr:row>
      <xdr:rowOff>61911</xdr:rowOff>
    </xdr:from>
    <xdr:to>
      <xdr:col>16</xdr:col>
      <xdr:colOff>152400</xdr:colOff>
      <xdr:row>34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A345F-09A2-4720-96EC-F0C0928B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504824</xdr:colOff>
      <xdr:row>11</xdr:row>
      <xdr:rowOff>109537</xdr:rowOff>
    </xdr:from>
    <xdr:to>
      <xdr:col>19</xdr:col>
      <xdr:colOff>342899</xdr:colOff>
      <xdr:row>36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66DCF-8F04-471B-80FB-DA079F2AE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185737</xdr:rowOff>
    </xdr:from>
    <xdr:to>
      <xdr:col>14</xdr:col>
      <xdr:colOff>276225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5E32A-276E-46F9-9E4C-2F3E5FF2D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12</xdr:row>
      <xdr:rowOff>71437</xdr:rowOff>
    </xdr:from>
    <xdr:to>
      <xdr:col>16</xdr:col>
      <xdr:colOff>381000</xdr:colOff>
      <xdr:row>26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EC2A3-5721-4381-8264-7E12B64B7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ber/Desktop/Data%20analysis%20project/Crowdfunding/Copy%20of%20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Box and Whisker"/>
      <sheetName val="Successful US Kickstarters"/>
      <sheetName val="Outcome failed"/>
      <sheetName val="Descriptive Statistics"/>
      <sheetName val="Category Statistics"/>
      <sheetName val="Subcategory Statistics"/>
      <sheetName val="Outcomes Based on Launch Date"/>
      <sheetName val="Edinburgh Research"/>
      <sheetName val="Sheet10"/>
      <sheetName val="Formulas"/>
      <sheetName val="Sheet8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Percentage Funded Column</v>
          </cell>
          <cell r="H1" t="str">
            <v>country</v>
          </cell>
          <cell r="I1" t="str">
            <v>currency</v>
          </cell>
          <cell r="J1" t="str">
            <v>deadline</v>
          </cell>
          <cell r="K1" t="str">
            <v>launched_at</v>
          </cell>
          <cell r="L1" t="str">
            <v>staff_pick</v>
          </cell>
          <cell r="M1" t="str">
            <v>backers_count</v>
          </cell>
          <cell r="N1" t="str">
            <v>Average Doantion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>
            <v>137</v>
          </cell>
          <cell r="H2" t="str">
            <v>US</v>
          </cell>
          <cell r="I2" t="str">
            <v>USD</v>
          </cell>
          <cell r="J2">
            <v>1437620400</v>
          </cell>
          <cell r="K2">
            <v>1434931811</v>
          </cell>
          <cell r="L2" t="b">
            <v>0</v>
          </cell>
          <cell r="M2">
            <v>182</v>
          </cell>
          <cell r="N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>
            <v>143</v>
          </cell>
          <cell r="H3" t="str">
            <v>US</v>
          </cell>
          <cell r="I3" t="str">
            <v>USD</v>
          </cell>
          <cell r="J3">
            <v>1488464683</v>
          </cell>
          <cell r="K3">
            <v>1485872683</v>
          </cell>
          <cell r="L3" t="b">
            <v>0</v>
          </cell>
          <cell r="M3">
            <v>79</v>
          </cell>
          <cell r="N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>
            <v>105</v>
          </cell>
          <cell r="H4" t="str">
            <v>GB</v>
          </cell>
          <cell r="I4" t="str">
            <v>GBP</v>
          </cell>
          <cell r="J4">
            <v>1455555083</v>
          </cell>
          <cell r="K4">
            <v>1454691083</v>
          </cell>
          <cell r="L4" t="b">
            <v>0</v>
          </cell>
          <cell r="M4">
            <v>35</v>
          </cell>
          <cell r="N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>
            <v>104</v>
          </cell>
          <cell r="H5" t="str">
            <v>US</v>
          </cell>
          <cell r="I5" t="str">
            <v>USD</v>
          </cell>
          <cell r="J5">
            <v>1407414107</v>
          </cell>
          <cell r="K5">
            <v>1404822107</v>
          </cell>
          <cell r="L5" t="b">
            <v>0</v>
          </cell>
          <cell r="M5">
            <v>150</v>
          </cell>
          <cell r="N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>
            <v>123</v>
          </cell>
          <cell r="H6" t="str">
            <v>US</v>
          </cell>
          <cell r="I6" t="str">
            <v>USD</v>
          </cell>
          <cell r="J6">
            <v>1450555279</v>
          </cell>
          <cell r="K6">
            <v>1447963279</v>
          </cell>
          <cell r="L6" t="b">
            <v>0</v>
          </cell>
          <cell r="M6">
            <v>284</v>
          </cell>
          <cell r="N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>
            <v>110</v>
          </cell>
          <cell r="H7" t="str">
            <v>US</v>
          </cell>
          <cell r="I7" t="str">
            <v>USD</v>
          </cell>
          <cell r="J7">
            <v>1469770500</v>
          </cell>
          <cell r="K7">
            <v>1468362207</v>
          </cell>
          <cell r="L7" t="b">
            <v>0</v>
          </cell>
          <cell r="M7">
            <v>47</v>
          </cell>
          <cell r="N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>
            <v>106</v>
          </cell>
          <cell r="H8" t="str">
            <v>US</v>
          </cell>
          <cell r="I8" t="str">
            <v>USD</v>
          </cell>
          <cell r="J8">
            <v>1402710250</v>
          </cell>
          <cell r="K8">
            <v>1401846250</v>
          </cell>
          <cell r="L8" t="b">
            <v>0</v>
          </cell>
          <cell r="M8">
            <v>58</v>
          </cell>
          <cell r="N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>
            <v>101</v>
          </cell>
          <cell r="H9" t="str">
            <v>US</v>
          </cell>
          <cell r="I9" t="str">
            <v>USD</v>
          </cell>
          <cell r="J9">
            <v>1467680867</v>
          </cell>
          <cell r="K9">
            <v>1464224867</v>
          </cell>
          <cell r="L9" t="b">
            <v>0</v>
          </cell>
          <cell r="M9">
            <v>57</v>
          </cell>
          <cell r="N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>
            <v>100</v>
          </cell>
          <cell r="H10" t="str">
            <v>US</v>
          </cell>
          <cell r="I10" t="str">
            <v>USD</v>
          </cell>
          <cell r="J10">
            <v>1460754000</v>
          </cell>
          <cell r="K10">
            <v>1460155212</v>
          </cell>
          <cell r="L10" t="b">
            <v>0</v>
          </cell>
          <cell r="M10">
            <v>12</v>
          </cell>
          <cell r="N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>
            <v>126</v>
          </cell>
          <cell r="H11" t="str">
            <v>US</v>
          </cell>
          <cell r="I11" t="str">
            <v>USD</v>
          </cell>
          <cell r="J11">
            <v>1460860144</v>
          </cell>
          <cell r="K11">
            <v>1458268144</v>
          </cell>
          <cell r="L11" t="b">
            <v>0</v>
          </cell>
          <cell r="M11">
            <v>20</v>
          </cell>
          <cell r="N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>
            <v>101</v>
          </cell>
          <cell r="H12" t="str">
            <v>US</v>
          </cell>
          <cell r="I12" t="str">
            <v>USD</v>
          </cell>
          <cell r="J12">
            <v>1403660279</v>
          </cell>
          <cell r="K12">
            <v>1400636279</v>
          </cell>
          <cell r="L12" t="b">
            <v>0</v>
          </cell>
          <cell r="M12">
            <v>19</v>
          </cell>
          <cell r="N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>
            <v>121</v>
          </cell>
          <cell r="H13" t="str">
            <v>US</v>
          </cell>
          <cell r="I13" t="str">
            <v>USD</v>
          </cell>
          <cell r="J13">
            <v>1471834800</v>
          </cell>
          <cell r="K13">
            <v>1469126462</v>
          </cell>
          <cell r="L13" t="b">
            <v>0</v>
          </cell>
          <cell r="M13">
            <v>75</v>
          </cell>
          <cell r="N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>
            <v>165</v>
          </cell>
          <cell r="H14" t="str">
            <v>US</v>
          </cell>
          <cell r="I14" t="str">
            <v>USD</v>
          </cell>
          <cell r="J14">
            <v>1405479600</v>
          </cell>
          <cell r="K14">
            <v>1401642425</v>
          </cell>
          <cell r="L14" t="b">
            <v>0</v>
          </cell>
          <cell r="M14">
            <v>827</v>
          </cell>
          <cell r="N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>
            <v>160</v>
          </cell>
          <cell r="H15" t="str">
            <v>US</v>
          </cell>
          <cell r="I15" t="str">
            <v>USD</v>
          </cell>
          <cell r="J15">
            <v>1466713620</v>
          </cell>
          <cell r="K15">
            <v>1463588109</v>
          </cell>
          <cell r="L15" t="b">
            <v>0</v>
          </cell>
          <cell r="M15">
            <v>51</v>
          </cell>
          <cell r="N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>
            <v>101</v>
          </cell>
          <cell r="H16" t="str">
            <v>AU</v>
          </cell>
          <cell r="I16" t="str">
            <v>AUD</v>
          </cell>
          <cell r="J16">
            <v>1405259940</v>
          </cell>
          <cell r="K16">
            <v>1403051888</v>
          </cell>
          <cell r="L16" t="b">
            <v>0</v>
          </cell>
          <cell r="M16">
            <v>41</v>
          </cell>
          <cell r="N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>
            <v>107</v>
          </cell>
          <cell r="H17" t="str">
            <v>ES</v>
          </cell>
          <cell r="I17" t="str">
            <v>EUR</v>
          </cell>
          <cell r="J17">
            <v>1443384840</v>
          </cell>
          <cell r="K17">
            <v>1441790658</v>
          </cell>
          <cell r="L17" t="b">
            <v>0</v>
          </cell>
          <cell r="M17">
            <v>98</v>
          </cell>
          <cell r="N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>
            <v>100</v>
          </cell>
          <cell r="H18" t="str">
            <v>US</v>
          </cell>
          <cell r="I18" t="str">
            <v>USD</v>
          </cell>
          <cell r="J18">
            <v>1402896600</v>
          </cell>
          <cell r="K18">
            <v>1398971211</v>
          </cell>
          <cell r="L18" t="b">
            <v>0</v>
          </cell>
          <cell r="M18">
            <v>70</v>
          </cell>
          <cell r="N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>
            <v>101</v>
          </cell>
          <cell r="H19" t="str">
            <v>GB</v>
          </cell>
          <cell r="I19" t="str">
            <v>GBP</v>
          </cell>
          <cell r="J19">
            <v>1415126022</v>
          </cell>
          <cell r="K19">
            <v>1412530422</v>
          </cell>
          <cell r="L19" t="b">
            <v>0</v>
          </cell>
          <cell r="M19">
            <v>36</v>
          </cell>
          <cell r="N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>
            <v>106</v>
          </cell>
          <cell r="H20" t="str">
            <v>US</v>
          </cell>
          <cell r="I20" t="str">
            <v>USD</v>
          </cell>
          <cell r="J20">
            <v>1410958856</v>
          </cell>
          <cell r="K20">
            <v>1408366856</v>
          </cell>
          <cell r="L20" t="b">
            <v>0</v>
          </cell>
          <cell r="M20">
            <v>342</v>
          </cell>
          <cell r="N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>
            <v>145</v>
          </cell>
          <cell r="H21" t="str">
            <v>US</v>
          </cell>
          <cell r="I21" t="str">
            <v>USD</v>
          </cell>
          <cell r="J21">
            <v>1437420934</v>
          </cell>
          <cell r="K21">
            <v>1434828934</v>
          </cell>
          <cell r="L21" t="b">
            <v>0</v>
          </cell>
          <cell r="M21">
            <v>22</v>
          </cell>
          <cell r="N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>
            <v>100</v>
          </cell>
          <cell r="H22" t="str">
            <v>US</v>
          </cell>
          <cell r="I22" t="str">
            <v>USD</v>
          </cell>
          <cell r="J22">
            <v>1442167912</v>
          </cell>
          <cell r="K22">
            <v>1436983912</v>
          </cell>
          <cell r="L22" t="b">
            <v>0</v>
          </cell>
          <cell r="M22">
            <v>25</v>
          </cell>
          <cell r="N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>
            <v>109</v>
          </cell>
          <cell r="H23" t="str">
            <v>US</v>
          </cell>
          <cell r="I23" t="str">
            <v>USD</v>
          </cell>
          <cell r="J23">
            <v>1411743789</v>
          </cell>
          <cell r="K23">
            <v>1409151789</v>
          </cell>
          <cell r="L23" t="b">
            <v>0</v>
          </cell>
          <cell r="M23">
            <v>101</v>
          </cell>
          <cell r="N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>
            <v>117</v>
          </cell>
          <cell r="H24" t="str">
            <v>US</v>
          </cell>
          <cell r="I24" t="str">
            <v>USD</v>
          </cell>
          <cell r="J24">
            <v>1420099140</v>
          </cell>
          <cell r="K24">
            <v>1418766740</v>
          </cell>
          <cell r="L24" t="b">
            <v>0</v>
          </cell>
          <cell r="M24">
            <v>8</v>
          </cell>
          <cell r="N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>
            <v>119</v>
          </cell>
          <cell r="H25" t="str">
            <v>US</v>
          </cell>
          <cell r="I25" t="str">
            <v>USD</v>
          </cell>
          <cell r="J25">
            <v>1430407200</v>
          </cell>
          <cell r="K25">
            <v>1428086501</v>
          </cell>
          <cell r="L25" t="b">
            <v>0</v>
          </cell>
          <cell r="M25">
            <v>23</v>
          </cell>
          <cell r="N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>
            <v>109</v>
          </cell>
          <cell r="H26" t="str">
            <v>US</v>
          </cell>
          <cell r="I26" t="str">
            <v>USD</v>
          </cell>
          <cell r="J26">
            <v>1442345940</v>
          </cell>
          <cell r="K26">
            <v>1439494863</v>
          </cell>
          <cell r="L26" t="b">
            <v>0</v>
          </cell>
          <cell r="M26">
            <v>574</v>
          </cell>
          <cell r="N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>
            <v>133</v>
          </cell>
          <cell r="H27" t="str">
            <v>US</v>
          </cell>
          <cell r="I27" t="str">
            <v>USD</v>
          </cell>
          <cell r="J27">
            <v>1452299761</v>
          </cell>
          <cell r="K27">
            <v>1447115761</v>
          </cell>
          <cell r="L27" t="b">
            <v>0</v>
          </cell>
          <cell r="M27">
            <v>14</v>
          </cell>
          <cell r="N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>
            <v>155</v>
          </cell>
          <cell r="H28" t="str">
            <v>US</v>
          </cell>
          <cell r="I28" t="str">
            <v>USD</v>
          </cell>
          <cell r="J28">
            <v>1408278144</v>
          </cell>
          <cell r="K28">
            <v>1404822144</v>
          </cell>
          <cell r="L28" t="b">
            <v>0</v>
          </cell>
          <cell r="M28">
            <v>19</v>
          </cell>
          <cell r="N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>
            <v>112</v>
          </cell>
          <cell r="H29" t="str">
            <v>NZ</v>
          </cell>
          <cell r="I29" t="str">
            <v>NZD</v>
          </cell>
          <cell r="J29">
            <v>1416113833</v>
          </cell>
          <cell r="K29">
            <v>1413518233</v>
          </cell>
          <cell r="L29" t="b">
            <v>0</v>
          </cell>
          <cell r="M29">
            <v>150</v>
          </cell>
          <cell r="N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>
            <v>100</v>
          </cell>
          <cell r="H30" t="str">
            <v>US</v>
          </cell>
          <cell r="I30" t="str">
            <v>USD</v>
          </cell>
          <cell r="J30">
            <v>1450307284</v>
          </cell>
          <cell r="K30">
            <v>1447715284</v>
          </cell>
          <cell r="L30" t="b">
            <v>0</v>
          </cell>
          <cell r="M30">
            <v>71</v>
          </cell>
          <cell r="N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>
            <v>123</v>
          </cell>
          <cell r="H31" t="str">
            <v>GB</v>
          </cell>
          <cell r="I31" t="str">
            <v>GBP</v>
          </cell>
          <cell r="J31">
            <v>1406045368</v>
          </cell>
          <cell r="K31">
            <v>1403453368</v>
          </cell>
          <cell r="L31" t="b">
            <v>0</v>
          </cell>
          <cell r="M31">
            <v>117</v>
          </cell>
          <cell r="N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>
            <v>101</v>
          </cell>
          <cell r="H32" t="str">
            <v>US</v>
          </cell>
          <cell r="I32" t="str">
            <v>USD</v>
          </cell>
          <cell r="J32">
            <v>1408604515</v>
          </cell>
          <cell r="K32">
            <v>1406012515</v>
          </cell>
          <cell r="L32" t="b">
            <v>0</v>
          </cell>
          <cell r="M32">
            <v>53</v>
          </cell>
          <cell r="N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>
            <v>100</v>
          </cell>
          <cell r="H33" t="str">
            <v>US</v>
          </cell>
          <cell r="I33" t="str">
            <v>USD</v>
          </cell>
          <cell r="J33">
            <v>1453748434</v>
          </cell>
          <cell r="K33">
            <v>1452193234</v>
          </cell>
          <cell r="L33" t="b">
            <v>0</v>
          </cell>
          <cell r="M33">
            <v>1</v>
          </cell>
          <cell r="N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>
            <v>100</v>
          </cell>
          <cell r="H34" t="str">
            <v>US</v>
          </cell>
          <cell r="I34" t="str">
            <v>USD</v>
          </cell>
          <cell r="J34">
            <v>1463111940</v>
          </cell>
          <cell r="K34">
            <v>1459523017</v>
          </cell>
          <cell r="L34" t="b">
            <v>0</v>
          </cell>
          <cell r="M34">
            <v>89</v>
          </cell>
          <cell r="N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>
            <v>102</v>
          </cell>
          <cell r="H35" t="str">
            <v>US</v>
          </cell>
          <cell r="I35" t="str">
            <v>USD</v>
          </cell>
          <cell r="J35">
            <v>1447001501</v>
          </cell>
          <cell r="K35">
            <v>1444405901</v>
          </cell>
          <cell r="L35" t="b">
            <v>0</v>
          </cell>
          <cell r="M35">
            <v>64</v>
          </cell>
          <cell r="N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>
            <v>130</v>
          </cell>
          <cell r="H36" t="str">
            <v>US</v>
          </cell>
          <cell r="I36" t="str">
            <v>USD</v>
          </cell>
          <cell r="J36">
            <v>1407224601</v>
          </cell>
          <cell r="K36">
            <v>1405928601</v>
          </cell>
          <cell r="L36" t="b">
            <v>0</v>
          </cell>
          <cell r="M36">
            <v>68</v>
          </cell>
          <cell r="N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>
            <v>167</v>
          </cell>
          <cell r="H37" t="str">
            <v>US</v>
          </cell>
          <cell r="I37" t="str">
            <v>USD</v>
          </cell>
          <cell r="J37">
            <v>1430179200</v>
          </cell>
          <cell r="K37">
            <v>1428130814</v>
          </cell>
          <cell r="L37" t="b">
            <v>0</v>
          </cell>
          <cell r="M37">
            <v>28</v>
          </cell>
          <cell r="N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>
            <v>142</v>
          </cell>
          <cell r="H38" t="str">
            <v>US</v>
          </cell>
          <cell r="I38" t="str">
            <v>USD</v>
          </cell>
          <cell r="J38">
            <v>1428128525</v>
          </cell>
          <cell r="K38">
            <v>1425540125</v>
          </cell>
          <cell r="L38" t="b">
            <v>0</v>
          </cell>
          <cell r="M38">
            <v>44</v>
          </cell>
          <cell r="N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>
            <v>183</v>
          </cell>
          <cell r="H39" t="str">
            <v>US</v>
          </cell>
          <cell r="I39" t="str">
            <v>USD</v>
          </cell>
          <cell r="J39">
            <v>1425055079</v>
          </cell>
          <cell r="K39">
            <v>1422463079</v>
          </cell>
          <cell r="L39" t="b">
            <v>0</v>
          </cell>
          <cell r="M39">
            <v>253</v>
          </cell>
          <cell r="N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>
            <v>110</v>
          </cell>
          <cell r="H40" t="str">
            <v>US</v>
          </cell>
          <cell r="I40" t="str">
            <v>USD</v>
          </cell>
          <cell r="J40">
            <v>1368235344</v>
          </cell>
          <cell r="K40">
            <v>1365643344</v>
          </cell>
          <cell r="L40" t="b">
            <v>0</v>
          </cell>
          <cell r="M40">
            <v>66</v>
          </cell>
          <cell r="N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>
            <v>131</v>
          </cell>
          <cell r="H41" t="str">
            <v>GB</v>
          </cell>
          <cell r="I41" t="str">
            <v>GBP</v>
          </cell>
          <cell r="J41">
            <v>1401058740</v>
          </cell>
          <cell r="K41">
            <v>1398388068</v>
          </cell>
          <cell r="L41" t="b">
            <v>0</v>
          </cell>
          <cell r="M41">
            <v>217</v>
          </cell>
          <cell r="N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>
            <v>101</v>
          </cell>
          <cell r="H42" t="str">
            <v>US</v>
          </cell>
          <cell r="I42" t="str">
            <v>USD</v>
          </cell>
          <cell r="J42">
            <v>1403150400</v>
          </cell>
          <cell r="K42">
            <v>1401426488</v>
          </cell>
          <cell r="L42" t="b">
            <v>0</v>
          </cell>
          <cell r="M42">
            <v>16</v>
          </cell>
          <cell r="N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>
            <v>100</v>
          </cell>
          <cell r="H43" t="str">
            <v>US</v>
          </cell>
          <cell r="I43" t="str">
            <v>USD</v>
          </cell>
          <cell r="J43">
            <v>1412516354</v>
          </cell>
          <cell r="K43">
            <v>1409924354</v>
          </cell>
          <cell r="L43" t="b">
            <v>0</v>
          </cell>
          <cell r="M43">
            <v>19</v>
          </cell>
          <cell r="N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>
            <v>142</v>
          </cell>
          <cell r="H44" t="str">
            <v>US</v>
          </cell>
          <cell r="I44" t="str">
            <v>USD</v>
          </cell>
          <cell r="J44">
            <v>1419780026</v>
          </cell>
          <cell r="K44">
            <v>1417188026</v>
          </cell>
          <cell r="L44" t="b">
            <v>0</v>
          </cell>
          <cell r="M44">
            <v>169</v>
          </cell>
          <cell r="N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>
            <v>309</v>
          </cell>
          <cell r="H45" t="str">
            <v>US</v>
          </cell>
          <cell r="I45" t="str">
            <v>USD</v>
          </cell>
          <cell r="J45">
            <v>1405209600</v>
          </cell>
          <cell r="K45">
            <v>1402599486</v>
          </cell>
          <cell r="L45" t="b">
            <v>0</v>
          </cell>
          <cell r="M45">
            <v>263</v>
          </cell>
          <cell r="N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>
            <v>100</v>
          </cell>
          <cell r="H46" t="str">
            <v>US</v>
          </cell>
          <cell r="I46" t="str">
            <v>USD</v>
          </cell>
          <cell r="J46">
            <v>1412648537</v>
          </cell>
          <cell r="K46">
            <v>1408760537</v>
          </cell>
          <cell r="L46" t="b">
            <v>0</v>
          </cell>
          <cell r="M46">
            <v>15</v>
          </cell>
          <cell r="N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>
            <v>120</v>
          </cell>
          <cell r="H47" t="str">
            <v>US</v>
          </cell>
          <cell r="I47" t="str">
            <v>USD</v>
          </cell>
          <cell r="J47">
            <v>1461769107</v>
          </cell>
          <cell r="K47">
            <v>1459177107</v>
          </cell>
          <cell r="L47" t="b">
            <v>0</v>
          </cell>
          <cell r="M47">
            <v>61</v>
          </cell>
          <cell r="N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>
            <v>104</v>
          </cell>
          <cell r="H48" t="str">
            <v>AU</v>
          </cell>
          <cell r="I48" t="str">
            <v>AUD</v>
          </cell>
          <cell r="J48">
            <v>1450220974</v>
          </cell>
          <cell r="K48">
            <v>1447628974</v>
          </cell>
          <cell r="L48" t="b">
            <v>0</v>
          </cell>
          <cell r="M48">
            <v>45</v>
          </cell>
          <cell r="N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>
            <v>108</v>
          </cell>
          <cell r="H49" t="str">
            <v>US</v>
          </cell>
          <cell r="I49" t="str">
            <v>USD</v>
          </cell>
          <cell r="J49">
            <v>1419021607</v>
          </cell>
          <cell r="K49">
            <v>1413834007</v>
          </cell>
          <cell r="L49" t="b">
            <v>0</v>
          </cell>
          <cell r="M49">
            <v>70</v>
          </cell>
          <cell r="N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>
            <v>108</v>
          </cell>
          <cell r="H50" t="str">
            <v>GB</v>
          </cell>
          <cell r="I50" t="str">
            <v>GBP</v>
          </cell>
          <cell r="J50">
            <v>1425211200</v>
          </cell>
          <cell r="K50">
            <v>1422534260</v>
          </cell>
          <cell r="L50" t="b">
            <v>0</v>
          </cell>
          <cell r="M50">
            <v>38</v>
          </cell>
          <cell r="N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>
            <v>100</v>
          </cell>
          <cell r="H51" t="str">
            <v>US</v>
          </cell>
          <cell r="I51" t="str">
            <v>USD</v>
          </cell>
          <cell r="J51">
            <v>1445660045</v>
          </cell>
          <cell r="K51">
            <v>1443068045</v>
          </cell>
          <cell r="L51" t="b">
            <v>0</v>
          </cell>
          <cell r="M51">
            <v>87</v>
          </cell>
          <cell r="N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>
            <v>100</v>
          </cell>
          <cell r="H52" t="str">
            <v>GB</v>
          </cell>
          <cell r="I52" t="str">
            <v>GBP</v>
          </cell>
          <cell r="J52">
            <v>1422637200</v>
          </cell>
          <cell r="K52">
            <v>1419271458</v>
          </cell>
          <cell r="L52" t="b">
            <v>0</v>
          </cell>
          <cell r="M52">
            <v>22</v>
          </cell>
          <cell r="N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>
            <v>128</v>
          </cell>
          <cell r="H53" t="str">
            <v>US</v>
          </cell>
          <cell r="I53" t="str">
            <v>USD</v>
          </cell>
          <cell r="J53">
            <v>1439245037</v>
          </cell>
          <cell r="K53">
            <v>1436653037</v>
          </cell>
          <cell r="L53" t="b">
            <v>0</v>
          </cell>
          <cell r="M53">
            <v>119</v>
          </cell>
          <cell r="N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>
            <v>116</v>
          </cell>
          <cell r="H54" t="str">
            <v>US</v>
          </cell>
          <cell r="I54" t="str">
            <v>USD</v>
          </cell>
          <cell r="J54">
            <v>1405615846</v>
          </cell>
          <cell r="K54">
            <v>1403023846</v>
          </cell>
          <cell r="L54" t="b">
            <v>0</v>
          </cell>
          <cell r="M54">
            <v>52</v>
          </cell>
          <cell r="N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>
            <v>110</v>
          </cell>
          <cell r="H55" t="str">
            <v>US</v>
          </cell>
          <cell r="I55" t="str">
            <v>USD</v>
          </cell>
          <cell r="J55">
            <v>1396648800</v>
          </cell>
          <cell r="K55">
            <v>1395407445</v>
          </cell>
          <cell r="L55" t="b">
            <v>0</v>
          </cell>
          <cell r="M55">
            <v>117</v>
          </cell>
          <cell r="N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>
            <v>101</v>
          </cell>
          <cell r="H56" t="str">
            <v>US</v>
          </cell>
          <cell r="I56" t="str">
            <v>USD</v>
          </cell>
          <cell r="J56">
            <v>1451063221</v>
          </cell>
          <cell r="K56">
            <v>1448471221</v>
          </cell>
          <cell r="L56" t="b">
            <v>0</v>
          </cell>
          <cell r="M56">
            <v>52</v>
          </cell>
          <cell r="N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>
            <v>129</v>
          </cell>
          <cell r="H57" t="str">
            <v>US</v>
          </cell>
          <cell r="I57" t="str">
            <v>USD</v>
          </cell>
          <cell r="J57">
            <v>1464390916</v>
          </cell>
          <cell r="K57">
            <v>1462576516</v>
          </cell>
          <cell r="L57" t="b">
            <v>0</v>
          </cell>
          <cell r="M57">
            <v>86</v>
          </cell>
          <cell r="N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>
            <v>107</v>
          </cell>
          <cell r="H58" t="str">
            <v>GB</v>
          </cell>
          <cell r="I58" t="str">
            <v>GBP</v>
          </cell>
          <cell r="J58">
            <v>1433779200</v>
          </cell>
          <cell r="K58">
            <v>1432559424</v>
          </cell>
          <cell r="L58" t="b">
            <v>0</v>
          </cell>
          <cell r="M58">
            <v>174</v>
          </cell>
          <cell r="N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>
            <v>102</v>
          </cell>
          <cell r="H59" t="str">
            <v>US</v>
          </cell>
          <cell r="I59" t="str">
            <v>USD</v>
          </cell>
          <cell r="J59">
            <v>1429991962</v>
          </cell>
          <cell r="K59">
            <v>1427399962</v>
          </cell>
          <cell r="L59" t="b">
            <v>0</v>
          </cell>
          <cell r="M59">
            <v>69</v>
          </cell>
          <cell r="N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>
            <v>103</v>
          </cell>
          <cell r="H60" t="str">
            <v>US</v>
          </cell>
          <cell r="I60" t="str">
            <v>USD</v>
          </cell>
          <cell r="J60">
            <v>1416423172</v>
          </cell>
          <cell r="K60">
            <v>1413827572</v>
          </cell>
          <cell r="L60" t="b">
            <v>0</v>
          </cell>
          <cell r="M60">
            <v>75</v>
          </cell>
          <cell r="N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>
            <v>100</v>
          </cell>
          <cell r="H61" t="str">
            <v>US</v>
          </cell>
          <cell r="I61" t="str">
            <v>USD</v>
          </cell>
          <cell r="J61">
            <v>1442264400</v>
          </cell>
          <cell r="K61">
            <v>1439530776</v>
          </cell>
          <cell r="L61" t="b">
            <v>0</v>
          </cell>
          <cell r="M61">
            <v>33</v>
          </cell>
          <cell r="N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>
            <v>103</v>
          </cell>
          <cell r="H62" t="str">
            <v>GB</v>
          </cell>
          <cell r="I62" t="str">
            <v>GBP</v>
          </cell>
          <cell r="J62">
            <v>1395532800</v>
          </cell>
          <cell r="K62">
            <v>1393882717</v>
          </cell>
          <cell r="L62" t="b">
            <v>0</v>
          </cell>
          <cell r="M62">
            <v>108</v>
          </cell>
          <cell r="N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>
            <v>148</v>
          </cell>
          <cell r="H63" t="str">
            <v>US</v>
          </cell>
          <cell r="I63" t="str">
            <v>USD</v>
          </cell>
          <cell r="J63">
            <v>1370547157</v>
          </cell>
          <cell r="K63">
            <v>1368646357</v>
          </cell>
          <cell r="L63" t="b">
            <v>0</v>
          </cell>
          <cell r="M63">
            <v>23</v>
          </cell>
          <cell r="N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>
            <v>155</v>
          </cell>
          <cell r="H64" t="str">
            <v>US</v>
          </cell>
          <cell r="I64" t="str">
            <v>USD</v>
          </cell>
          <cell r="J64">
            <v>1362337878</v>
          </cell>
          <cell r="K64">
            <v>1360177878</v>
          </cell>
          <cell r="L64" t="b">
            <v>0</v>
          </cell>
          <cell r="M64">
            <v>48</v>
          </cell>
          <cell r="N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>
            <v>114</v>
          </cell>
          <cell r="H65" t="str">
            <v>US</v>
          </cell>
          <cell r="I65" t="str">
            <v>USD</v>
          </cell>
          <cell r="J65">
            <v>1388206740</v>
          </cell>
          <cell r="K65">
            <v>1386194013</v>
          </cell>
          <cell r="L65" t="b">
            <v>0</v>
          </cell>
          <cell r="M65">
            <v>64</v>
          </cell>
          <cell r="N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>
            <v>173</v>
          </cell>
          <cell r="H66" t="str">
            <v>US</v>
          </cell>
          <cell r="I66" t="str">
            <v>USD</v>
          </cell>
          <cell r="J66">
            <v>1373243181</v>
          </cell>
          <cell r="K66">
            <v>1370651181</v>
          </cell>
          <cell r="L66" t="b">
            <v>0</v>
          </cell>
          <cell r="M66">
            <v>24</v>
          </cell>
          <cell r="N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>
            <v>108</v>
          </cell>
          <cell r="H67" t="str">
            <v>CA</v>
          </cell>
          <cell r="I67" t="str">
            <v>CAD</v>
          </cell>
          <cell r="J67">
            <v>1407736740</v>
          </cell>
          <cell r="K67">
            <v>1405453354</v>
          </cell>
          <cell r="L67" t="b">
            <v>0</v>
          </cell>
          <cell r="M67">
            <v>57</v>
          </cell>
          <cell r="N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>
            <v>119</v>
          </cell>
          <cell r="H68" t="str">
            <v>US</v>
          </cell>
          <cell r="I68" t="str">
            <v>USD</v>
          </cell>
          <cell r="J68">
            <v>1468873420</v>
          </cell>
          <cell r="K68">
            <v>1466281420</v>
          </cell>
          <cell r="L68" t="b">
            <v>0</v>
          </cell>
          <cell r="M68">
            <v>26</v>
          </cell>
          <cell r="N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>
            <v>116</v>
          </cell>
          <cell r="H69" t="str">
            <v>US</v>
          </cell>
          <cell r="I69" t="str">
            <v>USD</v>
          </cell>
          <cell r="J69">
            <v>1342360804</v>
          </cell>
          <cell r="K69">
            <v>1339768804</v>
          </cell>
          <cell r="L69" t="b">
            <v>0</v>
          </cell>
          <cell r="M69">
            <v>20</v>
          </cell>
          <cell r="N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>
            <v>127</v>
          </cell>
          <cell r="H70" t="str">
            <v>GB</v>
          </cell>
          <cell r="I70" t="str">
            <v>GBP</v>
          </cell>
          <cell r="J70">
            <v>1393162791</v>
          </cell>
          <cell r="K70">
            <v>1390570791</v>
          </cell>
          <cell r="L70" t="b">
            <v>0</v>
          </cell>
          <cell r="M70">
            <v>36</v>
          </cell>
          <cell r="N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>
            <v>111</v>
          </cell>
          <cell r="H71" t="str">
            <v>US</v>
          </cell>
          <cell r="I71" t="str">
            <v>USD</v>
          </cell>
          <cell r="J71">
            <v>1317538740</v>
          </cell>
          <cell r="K71">
            <v>1314765025</v>
          </cell>
          <cell r="L71" t="b">
            <v>0</v>
          </cell>
          <cell r="M71">
            <v>178</v>
          </cell>
          <cell r="N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>
            <v>127</v>
          </cell>
          <cell r="H72" t="str">
            <v>US</v>
          </cell>
          <cell r="I72" t="str">
            <v>USD</v>
          </cell>
          <cell r="J72">
            <v>1315171845</v>
          </cell>
          <cell r="K72">
            <v>1309987845</v>
          </cell>
          <cell r="L72" t="b">
            <v>0</v>
          </cell>
          <cell r="M72">
            <v>17</v>
          </cell>
          <cell r="N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>
            <v>124</v>
          </cell>
          <cell r="H73" t="str">
            <v>US</v>
          </cell>
          <cell r="I73" t="str">
            <v>USD</v>
          </cell>
          <cell r="J73">
            <v>1338186657</v>
          </cell>
          <cell r="K73">
            <v>1333002657</v>
          </cell>
          <cell r="L73" t="b">
            <v>0</v>
          </cell>
          <cell r="M73">
            <v>32</v>
          </cell>
          <cell r="N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>
            <v>108</v>
          </cell>
          <cell r="H74" t="str">
            <v>US</v>
          </cell>
          <cell r="I74" t="str">
            <v>USD</v>
          </cell>
          <cell r="J74">
            <v>1352937600</v>
          </cell>
          <cell r="K74">
            <v>1351210481</v>
          </cell>
          <cell r="L74" t="b">
            <v>0</v>
          </cell>
          <cell r="M74">
            <v>41</v>
          </cell>
          <cell r="N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>
            <v>100</v>
          </cell>
          <cell r="H75" t="str">
            <v>US</v>
          </cell>
          <cell r="I75" t="str">
            <v>USD</v>
          </cell>
          <cell r="J75">
            <v>1304395140</v>
          </cell>
          <cell r="K75">
            <v>1297620584</v>
          </cell>
          <cell r="L75" t="b">
            <v>0</v>
          </cell>
          <cell r="M75">
            <v>18</v>
          </cell>
          <cell r="N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>
            <v>113</v>
          </cell>
          <cell r="H76" t="str">
            <v>FR</v>
          </cell>
          <cell r="I76" t="str">
            <v>EUR</v>
          </cell>
          <cell r="J76">
            <v>1453376495</v>
          </cell>
          <cell r="K76">
            <v>1450784495</v>
          </cell>
          <cell r="L76" t="b">
            <v>0</v>
          </cell>
          <cell r="M76">
            <v>29</v>
          </cell>
          <cell r="N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>
            <v>115</v>
          </cell>
          <cell r="H77" t="str">
            <v>US</v>
          </cell>
          <cell r="I77" t="str">
            <v>USD</v>
          </cell>
          <cell r="J77">
            <v>1366693272</v>
          </cell>
          <cell r="K77">
            <v>1364101272</v>
          </cell>
          <cell r="L77" t="b">
            <v>0</v>
          </cell>
          <cell r="M77">
            <v>47</v>
          </cell>
          <cell r="N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>
            <v>153</v>
          </cell>
          <cell r="H78" t="str">
            <v>US</v>
          </cell>
          <cell r="I78" t="str">
            <v>USD</v>
          </cell>
          <cell r="J78">
            <v>1325007358</v>
          </cell>
          <cell r="K78">
            <v>1319819758</v>
          </cell>
          <cell r="L78" t="b">
            <v>0</v>
          </cell>
          <cell r="M78">
            <v>15</v>
          </cell>
          <cell r="N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>
            <v>393</v>
          </cell>
          <cell r="H79" t="str">
            <v>US</v>
          </cell>
          <cell r="I79" t="str">
            <v>USD</v>
          </cell>
          <cell r="J79">
            <v>1337569140</v>
          </cell>
          <cell r="K79">
            <v>1332991717</v>
          </cell>
          <cell r="L79" t="b">
            <v>0</v>
          </cell>
          <cell r="M79">
            <v>26</v>
          </cell>
          <cell r="N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>
            <v>2702</v>
          </cell>
          <cell r="H80" t="str">
            <v>FR</v>
          </cell>
          <cell r="I80" t="str">
            <v>EUR</v>
          </cell>
          <cell r="J80">
            <v>1472751121</v>
          </cell>
          <cell r="K80">
            <v>1471887121</v>
          </cell>
          <cell r="L80" t="b">
            <v>0</v>
          </cell>
          <cell r="M80">
            <v>35</v>
          </cell>
          <cell r="N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>
            <v>127</v>
          </cell>
          <cell r="H81" t="str">
            <v>GB</v>
          </cell>
          <cell r="I81" t="str">
            <v>GBP</v>
          </cell>
          <cell r="J81">
            <v>1398451093</v>
          </cell>
          <cell r="K81">
            <v>1395859093</v>
          </cell>
          <cell r="L81" t="b">
            <v>0</v>
          </cell>
          <cell r="M81">
            <v>41</v>
          </cell>
          <cell r="N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>
            <v>107</v>
          </cell>
          <cell r="H82" t="str">
            <v>US</v>
          </cell>
          <cell r="I82" t="str">
            <v>USD</v>
          </cell>
          <cell r="J82">
            <v>1386640856</v>
          </cell>
          <cell r="K82">
            <v>1383616856</v>
          </cell>
          <cell r="L82" t="b">
            <v>0</v>
          </cell>
          <cell r="M82">
            <v>47</v>
          </cell>
          <cell r="N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>
            <v>198</v>
          </cell>
          <cell r="H83" t="str">
            <v>US</v>
          </cell>
          <cell r="I83" t="str">
            <v>USD</v>
          </cell>
          <cell r="J83">
            <v>1342234920</v>
          </cell>
          <cell r="K83">
            <v>1341892127</v>
          </cell>
          <cell r="L83" t="b">
            <v>0</v>
          </cell>
          <cell r="M83">
            <v>28</v>
          </cell>
          <cell r="N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>
            <v>100</v>
          </cell>
          <cell r="H84" t="str">
            <v>US</v>
          </cell>
          <cell r="I84" t="str">
            <v>USD</v>
          </cell>
          <cell r="J84">
            <v>1318189261</v>
          </cell>
          <cell r="K84">
            <v>1315597261</v>
          </cell>
          <cell r="L84" t="b">
            <v>0</v>
          </cell>
          <cell r="M84">
            <v>100</v>
          </cell>
          <cell r="N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>
            <v>103</v>
          </cell>
          <cell r="H85" t="str">
            <v>GB</v>
          </cell>
          <cell r="I85" t="str">
            <v>GBP</v>
          </cell>
          <cell r="J85">
            <v>1424604600</v>
          </cell>
          <cell r="K85">
            <v>1423320389</v>
          </cell>
          <cell r="L85" t="b">
            <v>0</v>
          </cell>
          <cell r="M85">
            <v>13</v>
          </cell>
          <cell r="N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>
            <v>100</v>
          </cell>
          <cell r="H86" t="str">
            <v>US</v>
          </cell>
          <cell r="I86" t="str">
            <v>USD</v>
          </cell>
          <cell r="J86">
            <v>1305483086</v>
          </cell>
          <cell r="K86">
            <v>1302891086</v>
          </cell>
          <cell r="L86" t="b">
            <v>0</v>
          </cell>
          <cell r="M86">
            <v>7</v>
          </cell>
          <cell r="N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>
            <v>126</v>
          </cell>
          <cell r="H87" t="str">
            <v>US</v>
          </cell>
          <cell r="I87" t="str">
            <v>USD</v>
          </cell>
          <cell r="J87">
            <v>1316746837</v>
          </cell>
          <cell r="K87">
            <v>1314154837</v>
          </cell>
          <cell r="L87" t="b">
            <v>0</v>
          </cell>
          <cell r="M87">
            <v>21</v>
          </cell>
          <cell r="N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>
            <v>106</v>
          </cell>
          <cell r="H88" t="str">
            <v>FR</v>
          </cell>
          <cell r="I88" t="str">
            <v>EUR</v>
          </cell>
          <cell r="J88">
            <v>1451226045</v>
          </cell>
          <cell r="K88">
            <v>1444828845</v>
          </cell>
          <cell r="L88" t="b">
            <v>0</v>
          </cell>
          <cell r="M88">
            <v>17</v>
          </cell>
          <cell r="N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>
            <v>105</v>
          </cell>
          <cell r="H89" t="str">
            <v>US</v>
          </cell>
          <cell r="I89" t="str">
            <v>USD</v>
          </cell>
          <cell r="J89">
            <v>1275529260</v>
          </cell>
          <cell r="K89">
            <v>1274705803</v>
          </cell>
          <cell r="L89" t="b">
            <v>0</v>
          </cell>
          <cell r="M89">
            <v>25</v>
          </cell>
          <cell r="N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>
            <v>103</v>
          </cell>
          <cell r="H90" t="str">
            <v>US</v>
          </cell>
          <cell r="I90" t="str">
            <v>USD</v>
          </cell>
          <cell r="J90">
            <v>1403452131</v>
          </cell>
          <cell r="K90">
            <v>1401205731</v>
          </cell>
          <cell r="L90" t="b">
            <v>0</v>
          </cell>
          <cell r="M90">
            <v>60</v>
          </cell>
          <cell r="N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>
            <v>115</v>
          </cell>
          <cell r="H91" t="str">
            <v>US</v>
          </cell>
          <cell r="I91" t="str">
            <v>USD</v>
          </cell>
          <cell r="J91">
            <v>1370196192</v>
          </cell>
          <cell r="K91">
            <v>1368036192</v>
          </cell>
          <cell r="L91" t="b">
            <v>0</v>
          </cell>
          <cell r="M91">
            <v>56</v>
          </cell>
          <cell r="N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>
            <v>100</v>
          </cell>
          <cell r="H92" t="str">
            <v>US</v>
          </cell>
          <cell r="I92" t="str">
            <v>USD</v>
          </cell>
          <cell r="J92">
            <v>1310454499</v>
          </cell>
          <cell r="K92">
            <v>1307862499</v>
          </cell>
          <cell r="L92" t="b">
            <v>0</v>
          </cell>
          <cell r="M92">
            <v>16</v>
          </cell>
          <cell r="N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>
            <v>120</v>
          </cell>
          <cell r="H93" t="str">
            <v>US</v>
          </cell>
          <cell r="I93" t="str">
            <v>USD</v>
          </cell>
          <cell r="J93">
            <v>1305625164</v>
          </cell>
          <cell r="K93">
            <v>1300354764</v>
          </cell>
          <cell r="L93" t="b">
            <v>0</v>
          </cell>
          <cell r="M93">
            <v>46</v>
          </cell>
          <cell r="N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>
            <v>105</v>
          </cell>
          <cell r="H94" t="str">
            <v>CA</v>
          </cell>
          <cell r="I94" t="str">
            <v>CAD</v>
          </cell>
          <cell r="J94">
            <v>1485936000</v>
          </cell>
          <cell r="K94">
            <v>1481949983</v>
          </cell>
          <cell r="L94" t="b">
            <v>0</v>
          </cell>
          <cell r="M94">
            <v>43</v>
          </cell>
          <cell r="N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>
            <v>111</v>
          </cell>
          <cell r="H95" t="str">
            <v>US</v>
          </cell>
          <cell r="I95" t="str">
            <v>USD</v>
          </cell>
          <cell r="J95">
            <v>1341349200</v>
          </cell>
          <cell r="K95">
            <v>1338928537</v>
          </cell>
          <cell r="L95" t="b">
            <v>0</v>
          </cell>
          <cell r="M95">
            <v>15</v>
          </cell>
          <cell r="N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>
            <v>104</v>
          </cell>
          <cell r="H96" t="str">
            <v>GB</v>
          </cell>
          <cell r="I96" t="str">
            <v>GBP</v>
          </cell>
          <cell r="J96">
            <v>1396890822</v>
          </cell>
          <cell r="K96">
            <v>1395162822</v>
          </cell>
          <cell r="L96" t="b">
            <v>0</v>
          </cell>
          <cell r="M96">
            <v>12</v>
          </cell>
          <cell r="N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>
            <v>131</v>
          </cell>
          <cell r="H97" t="str">
            <v>US</v>
          </cell>
          <cell r="I97" t="str">
            <v>USD</v>
          </cell>
          <cell r="J97">
            <v>1330214841</v>
          </cell>
          <cell r="K97">
            <v>1327622841</v>
          </cell>
          <cell r="L97" t="b">
            <v>0</v>
          </cell>
          <cell r="M97">
            <v>21</v>
          </cell>
          <cell r="N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>
            <v>115</v>
          </cell>
          <cell r="H98" t="str">
            <v>US</v>
          </cell>
          <cell r="I98" t="str">
            <v>USD</v>
          </cell>
          <cell r="J98">
            <v>1280631600</v>
          </cell>
          <cell r="K98">
            <v>1274889241</v>
          </cell>
          <cell r="L98" t="b">
            <v>0</v>
          </cell>
          <cell r="M98">
            <v>34</v>
          </cell>
          <cell r="N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>
            <v>106</v>
          </cell>
          <cell r="H99" t="str">
            <v>US</v>
          </cell>
          <cell r="I99" t="str">
            <v>USD</v>
          </cell>
          <cell r="J99">
            <v>1310440482</v>
          </cell>
          <cell r="K99">
            <v>1307848482</v>
          </cell>
          <cell r="L99" t="b">
            <v>0</v>
          </cell>
          <cell r="M99">
            <v>8</v>
          </cell>
          <cell r="N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>
            <v>106</v>
          </cell>
          <cell r="H100" t="str">
            <v>US</v>
          </cell>
          <cell r="I100" t="str">
            <v>USD</v>
          </cell>
          <cell r="J100">
            <v>1354923000</v>
          </cell>
          <cell r="K100">
            <v>1351796674</v>
          </cell>
          <cell r="L100" t="b">
            <v>0</v>
          </cell>
          <cell r="M100">
            <v>60</v>
          </cell>
          <cell r="N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>
            <v>106</v>
          </cell>
          <cell r="H101" t="str">
            <v>US</v>
          </cell>
          <cell r="I101" t="str">
            <v>USD</v>
          </cell>
          <cell r="J101">
            <v>1390426799</v>
          </cell>
          <cell r="K101">
            <v>1387834799</v>
          </cell>
          <cell r="L101" t="b">
            <v>0</v>
          </cell>
          <cell r="M101">
            <v>39</v>
          </cell>
          <cell r="N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>
            <v>100</v>
          </cell>
          <cell r="H102" t="str">
            <v>US</v>
          </cell>
          <cell r="I102" t="str">
            <v>USD</v>
          </cell>
          <cell r="J102">
            <v>1352055886</v>
          </cell>
          <cell r="K102">
            <v>1350324286</v>
          </cell>
          <cell r="L102" t="b">
            <v>0</v>
          </cell>
          <cell r="M102">
            <v>26</v>
          </cell>
          <cell r="N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>
            <v>100</v>
          </cell>
          <cell r="H103" t="str">
            <v>US</v>
          </cell>
          <cell r="I103" t="str">
            <v>USD</v>
          </cell>
          <cell r="J103">
            <v>1359052710</v>
          </cell>
          <cell r="K103">
            <v>1356979110</v>
          </cell>
          <cell r="L103" t="b">
            <v>0</v>
          </cell>
          <cell r="M103">
            <v>35</v>
          </cell>
          <cell r="N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>
            <v>128</v>
          </cell>
          <cell r="H104" t="str">
            <v>US</v>
          </cell>
          <cell r="I104" t="str">
            <v>USD</v>
          </cell>
          <cell r="J104">
            <v>1293073733</v>
          </cell>
          <cell r="K104">
            <v>1290481733</v>
          </cell>
          <cell r="L104" t="b">
            <v>0</v>
          </cell>
          <cell r="M104">
            <v>65</v>
          </cell>
          <cell r="N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>
            <v>105</v>
          </cell>
          <cell r="H105" t="str">
            <v>GB</v>
          </cell>
          <cell r="I105" t="str">
            <v>GBP</v>
          </cell>
          <cell r="J105">
            <v>1394220030</v>
          </cell>
          <cell r="K105">
            <v>1392232830</v>
          </cell>
          <cell r="L105" t="b">
            <v>0</v>
          </cell>
          <cell r="M105">
            <v>49</v>
          </cell>
          <cell r="N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>
            <v>120</v>
          </cell>
          <cell r="H106" t="str">
            <v>US</v>
          </cell>
          <cell r="I106" t="str">
            <v>USD</v>
          </cell>
          <cell r="J106">
            <v>1301792400</v>
          </cell>
          <cell r="K106">
            <v>1299775266</v>
          </cell>
          <cell r="L106" t="b">
            <v>0</v>
          </cell>
          <cell r="M106">
            <v>10</v>
          </cell>
          <cell r="N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>
            <v>107</v>
          </cell>
          <cell r="H107" t="str">
            <v>US</v>
          </cell>
          <cell r="I107" t="str">
            <v>USD</v>
          </cell>
          <cell r="J107">
            <v>1463184000</v>
          </cell>
          <cell r="K107">
            <v>1461605020</v>
          </cell>
          <cell r="L107" t="b">
            <v>0</v>
          </cell>
          <cell r="M107">
            <v>60</v>
          </cell>
          <cell r="N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>
            <v>101</v>
          </cell>
          <cell r="H108" t="str">
            <v>US</v>
          </cell>
          <cell r="I108" t="str">
            <v>USD</v>
          </cell>
          <cell r="J108">
            <v>1333391901</v>
          </cell>
          <cell r="K108">
            <v>1332182301</v>
          </cell>
          <cell r="L108" t="b">
            <v>0</v>
          </cell>
          <cell r="M108">
            <v>27</v>
          </cell>
          <cell r="N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>
            <v>102</v>
          </cell>
          <cell r="H109" t="str">
            <v>US</v>
          </cell>
          <cell r="I109" t="str">
            <v>USD</v>
          </cell>
          <cell r="J109">
            <v>1303688087</v>
          </cell>
          <cell r="K109">
            <v>1301787287</v>
          </cell>
          <cell r="L109" t="b">
            <v>0</v>
          </cell>
          <cell r="M109">
            <v>69</v>
          </cell>
          <cell r="N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>
            <v>247</v>
          </cell>
          <cell r="H110" t="str">
            <v>US</v>
          </cell>
          <cell r="I110" t="str">
            <v>USD</v>
          </cell>
          <cell r="J110">
            <v>1370011370</v>
          </cell>
          <cell r="K110">
            <v>1364827370</v>
          </cell>
          <cell r="L110" t="b">
            <v>0</v>
          </cell>
          <cell r="M110">
            <v>47</v>
          </cell>
          <cell r="N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>
            <v>220</v>
          </cell>
          <cell r="H111" t="str">
            <v>US</v>
          </cell>
          <cell r="I111" t="str">
            <v>USD</v>
          </cell>
          <cell r="J111">
            <v>1298680630</v>
          </cell>
          <cell r="K111">
            <v>1296088630</v>
          </cell>
          <cell r="L111" t="b">
            <v>0</v>
          </cell>
          <cell r="M111">
            <v>47</v>
          </cell>
          <cell r="N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>
            <v>131</v>
          </cell>
          <cell r="H112" t="str">
            <v>US</v>
          </cell>
          <cell r="I112" t="str">
            <v>USD</v>
          </cell>
          <cell r="J112">
            <v>1384408740</v>
          </cell>
          <cell r="K112">
            <v>1381445253</v>
          </cell>
          <cell r="L112" t="b">
            <v>0</v>
          </cell>
          <cell r="M112">
            <v>26</v>
          </cell>
          <cell r="N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>
            <v>155</v>
          </cell>
          <cell r="H113" t="str">
            <v>AU</v>
          </cell>
          <cell r="I113" t="str">
            <v>AUD</v>
          </cell>
          <cell r="J113">
            <v>1433059187</v>
          </cell>
          <cell r="K113">
            <v>1430467187</v>
          </cell>
          <cell r="L113" t="b">
            <v>0</v>
          </cell>
          <cell r="M113">
            <v>53</v>
          </cell>
          <cell r="N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>
            <v>104</v>
          </cell>
          <cell r="H114" t="str">
            <v>US</v>
          </cell>
          <cell r="I114" t="str">
            <v>USD</v>
          </cell>
          <cell r="J114">
            <v>1397354400</v>
          </cell>
          <cell r="K114">
            <v>1395277318</v>
          </cell>
          <cell r="L114" t="b">
            <v>0</v>
          </cell>
          <cell r="M114">
            <v>81</v>
          </cell>
          <cell r="N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>
            <v>141</v>
          </cell>
          <cell r="H115" t="str">
            <v>US</v>
          </cell>
          <cell r="I115" t="str">
            <v>USD</v>
          </cell>
          <cell r="J115">
            <v>1312642800</v>
          </cell>
          <cell r="K115">
            <v>1311963128</v>
          </cell>
          <cell r="L115" t="b">
            <v>0</v>
          </cell>
          <cell r="M115">
            <v>78</v>
          </cell>
          <cell r="N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>
            <v>103</v>
          </cell>
          <cell r="H116" t="str">
            <v>US</v>
          </cell>
          <cell r="I116" t="str">
            <v>USD</v>
          </cell>
          <cell r="J116">
            <v>1326436488</v>
          </cell>
          <cell r="K116">
            <v>1321252488</v>
          </cell>
          <cell r="L116" t="b">
            <v>0</v>
          </cell>
          <cell r="M116">
            <v>35</v>
          </cell>
          <cell r="N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>
            <v>140</v>
          </cell>
          <cell r="H117" t="str">
            <v>US</v>
          </cell>
          <cell r="I117" t="str">
            <v>USD</v>
          </cell>
          <cell r="J117">
            <v>1328377444</v>
          </cell>
          <cell r="K117">
            <v>1326217444</v>
          </cell>
          <cell r="L117" t="b">
            <v>0</v>
          </cell>
          <cell r="M117">
            <v>22</v>
          </cell>
          <cell r="N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>
            <v>114</v>
          </cell>
          <cell r="H118" t="str">
            <v>US</v>
          </cell>
          <cell r="I118" t="str">
            <v>USD</v>
          </cell>
          <cell r="J118">
            <v>1302260155</v>
          </cell>
          <cell r="K118">
            <v>1298289355</v>
          </cell>
          <cell r="L118" t="b">
            <v>0</v>
          </cell>
          <cell r="M118">
            <v>57</v>
          </cell>
          <cell r="N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>
            <v>100</v>
          </cell>
          <cell r="H119" t="str">
            <v>US</v>
          </cell>
          <cell r="I119" t="str">
            <v>USD</v>
          </cell>
          <cell r="J119">
            <v>1276110000</v>
          </cell>
          <cell r="K119">
            <v>1268337744</v>
          </cell>
          <cell r="L119" t="b">
            <v>0</v>
          </cell>
          <cell r="M119">
            <v>27</v>
          </cell>
          <cell r="N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>
            <v>113</v>
          </cell>
          <cell r="H120" t="str">
            <v>US</v>
          </cell>
          <cell r="I120" t="str">
            <v>USD</v>
          </cell>
          <cell r="J120">
            <v>1311902236</v>
          </cell>
          <cell r="K120">
            <v>1309310236</v>
          </cell>
          <cell r="L120" t="b">
            <v>0</v>
          </cell>
          <cell r="M120">
            <v>39</v>
          </cell>
          <cell r="N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>
            <v>105</v>
          </cell>
          <cell r="H121" t="str">
            <v>US</v>
          </cell>
          <cell r="I121" t="str">
            <v>USD</v>
          </cell>
          <cell r="J121">
            <v>1313276400</v>
          </cell>
          <cell r="K121">
            <v>1310693986</v>
          </cell>
          <cell r="L121" t="b">
            <v>0</v>
          </cell>
          <cell r="M121">
            <v>37</v>
          </cell>
          <cell r="N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>
            <v>0</v>
          </cell>
          <cell r="H122" t="str">
            <v>HK</v>
          </cell>
          <cell r="I122" t="str">
            <v>HKD</v>
          </cell>
          <cell r="J122">
            <v>1475457107</v>
          </cell>
          <cell r="K122">
            <v>1472865107</v>
          </cell>
          <cell r="L122" t="b">
            <v>0</v>
          </cell>
          <cell r="M122">
            <v>1</v>
          </cell>
          <cell r="N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>
            <v>0</v>
          </cell>
          <cell r="H123" t="str">
            <v>US</v>
          </cell>
          <cell r="I123" t="str">
            <v>USD</v>
          </cell>
          <cell r="J123">
            <v>1429352160</v>
          </cell>
          <cell r="K123">
            <v>1427993710</v>
          </cell>
          <cell r="L123" t="b">
            <v>0</v>
          </cell>
          <cell r="M123">
            <v>1</v>
          </cell>
          <cell r="N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>
            <v>0</v>
          </cell>
          <cell r="H124" t="str">
            <v>US</v>
          </cell>
          <cell r="I124" t="str">
            <v>USD</v>
          </cell>
          <cell r="J124">
            <v>1476094907</v>
          </cell>
          <cell r="K124">
            <v>1470910907</v>
          </cell>
          <cell r="L124" t="b">
            <v>0</v>
          </cell>
          <cell r="M124">
            <v>0</v>
          </cell>
          <cell r="N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>
            <v>0</v>
          </cell>
          <cell r="H125" t="str">
            <v>US</v>
          </cell>
          <cell r="I125" t="str">
            <v>USD</v>
          </cell>
          <cell r="J125">
            <v>1414533600</v>
          </cell>
          <cell r="K125">
            <v>1411411564</v>
          </cell>
          <cell r="L125" t="b">
            <v>0</v>
          </cell>
          <cell r="M125">
            <v>6</v>
          </cell>
          <cell r="N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>
            <v>0</v>
          </cell>
          <cell r="H126" t="str">
            <v>US</v>
          </cell>
          <cell r="I126" t="str">
            <v>USD</v>
          </cell>
          <cell r="J126">
            <v>1431728242</v>
          </cell>
          <cell r="K126">
            <v>1429568242</v>
          </cell>
          <cell r="L126" t="b">
            <v>0</v>
          </cell>
          <cell r="M126">
            <v>0</v>
          </cell>
          <cell r="N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>
            <v>14</v>
          </cell>
          <cell r="H127" t="str">
            <v>CA</v>
          </cell>
          <cell r="I127" t="str">
            <v>CAD</v>
          </cell>
          <cell r="J127">
            <v>1486165880</v>
          </cell>
          <cell r="K127">
            <v>1480981880</v>
          </cell>
          <cell r="L127" t="b">
            <v>0</v>
          </cell>
          <cell r="M127">
            <v>6</v>
          </cell>
          <cell r="N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>
            <v>6</v>
          </cell>
          <cell r="H128" t="str">
            <v>US</v>
          </cell>
          <cell r="I128" t="str">
            <v>USD</v>
          </cell>
          <cell r="J128">
            <v>1433988000</v>
          </cell>
          <cell r="K128">
            <v>1431353337</v>
          </cell>
          <cell r="L128" t="b">
            <v>0</v>
          </cell>
          <cell r="M128">
            <v>13</v>
          </cell>
          <cell r="N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>
            <v>2</v>
          </cell>
          <cell r="H129" t="str">
            <v>US</v>
          </cell>
          <cell r="I129" t="str">
            <v>USD</v>
          </cell>
          <cell r="J129">
            <v>1428069541</v>
          </cell>
          <cell r="K129">
            <v>1425481141</v>
          </cell>
          <cell r="L129" t="b">
            <v>0</v>
          </cell>
          <cell r="M129">
            <v>4</v>
          </cell>
          <cell r="N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>
            <v>2</v>
          </cell>
          <cell r="H130" t="str">
            <v>US</v>
          </cell>
          <cell r="I130" t="str">
            <v>USD</v>
          </cell>
          <cell r="J130">
            <v>1476941293</v>
          </cell>
          <cell r="K130">
            <v>1473917293</v>
          </cell>
          <cell r="L130" t="b">
            <v>0</v>
          </cell>
          <cell r="M130">
            <v>6</v>
          </cell>
          <cell r="N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>
            <v>0</v>
          </cell>
          <cell r="H131" t="str">
            <v>US</v>
          </cell>
          <cell r="I131" t="str">
            <v>USD</v>
          </cell>
          <cell r="J131">
            <v>1414708183</v>
          </cell>
          <cell r="K131">
            <v>1409524183</v>
          </cell>
          <cell r="L131" t="b">
            <v>0</v>
          </cell>
          <cell r="M131">
            <v>0</v>
          </cell>
          <cell r="N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>
            <v>0</v>
          </cell>
          <cell r="H132" t="str">
            <v>GB</v>
          </cell>
          <cell r="I132" t="str">
            <v>GBP</v>
          </cell>
          <cell r="J132">
            <v>1402949760</v>
          </cell>
          <cell r="K132">
            <v>1400536692</v>
          </cell>
          <cell r="L132" t="b">
            <v>0</v>
          </cell>
          <cell r="M132">
            <v>0</v>
          </cell>
          <cell r="N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>
            <v>0</v>
          </cell>
          <cell r="H133" t="str">
            <v>US</v>
          </cell>
          <cell r="I133" t="str">
            <v>USD</v>
          </cell>
          <cell r="J133">
            <v>1467763200</v>
          </cell>
          <cell r="K133">
            <v>1466453161</v>
          </cell>
          <cell r="L133" t="b">
            <v>0</v>
          </cell>
          <cell r="M133">
            <v>0</v>
          </cell>
          <cell r="N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>
            <v>10</v>
          </cell>
          <cell r="H134" t="str">
            <v>US</v>
          </cell>
          <cell r="I134" t="str">
            <v>USD</v>
          </cell>
          <cell r="J134">
            <v>1415392207</v>
          </cell>
          <cell r="K134">
            <v>1411500607</v>
          </cell>
          <cell r="L134" t="b">
            <v>0</v>
          </cell>
          <cell r="M134">
            <v>81</v>
          </cell>
          <cell r="N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>
            <v>0</v>
          </cell>
          <cell r="H135" t="str">
            <v>US</v>
          </cell>
          <cell r="I135" t="str">
            <v>USD</v>
          </cell>
          <cell r="J135">
            <v>1464715860</v>
          </cell>
          <cell r="K135">
            <v>1462130584</v>
          </cell>
          <cell r="L135" t="b">
            <v>0</v>
          </cell>
          <cell r="M135">
            <v>0</v>
          </cell>
          <cell r="N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>
            <v>0</v>
          </cell>
          <cell r="H136" t="str">
            <v>US</v>
          </cell>
          <cell r="I136" t="str">
            <v>USD</v>
          </cell>
          <cell r="J136">
            <v>1441386000</v>
          </cell>
          <cell r="K136">
            <v>1438811418</v>
          </cell>
          <cell r="L136" t="b">
            <v>0</v>
          </cell>
          <cell r="M136">
            <v>0</v>
          </cell>
          <cell r="N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>
            <v>13</v>
          </cell>
          <cell r="H137" t="str">
            <v>US</v>
          </cell>
          <cell r="I137" t="str">
            <v>USD</v>
          </cell>
          <cell r="J137">
            <v>1404241200</v>
          </cell>
          <cell r="K137">
            <v>1401354597</v>
          </cell>
          <cell r="L137" t="b">
            <v>0</v>
          </cell>
          <cell r="M137">
            <v>5</v>
          </cell>
          <cell r="N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>
            <v>0</v>
          </cell>
          <cell r="H138" t="str">
            <v>US</v>
          </cell>
          <cell r="I138" t="str">
            <v>USD</v>
          </cell>
          <cell r="J138">
            <v>1431771360</v>
          </cell>
          <cell r="K138">
            <v>1427968234</v>
          </cell>
          <cell r="L138" t="b">
            <v>0</v>
          </cell>
          <cell r="M138">
            <v>0</v>
          </cell>
          <cell r="N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>
            <v>0</v>
          </cell>
          <cell r="H139" t="str">
            <v>DK</v>
          </cell>
          <cell r="I139" t="str">
            <v>DKK</v>
          </cell>
          <cell r="J139">
            <v>1444657593</v>
          </cell>
          <cell r="K139">
            <v>1440337593</v>
          </cell>
          <cell r="L139" t="b">
            <v>0</v>
          </cell>
          <cell r="M139">
            <v>0</v>
          </cell>
          <cell r="N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>
            <v>3</v>
          </cell>
          <cell r="H140" t="str">
            <v>US</v>
          </cell>
          <cell r="I140" t="str">
            <v>USD</v>
          </cell>
          <cell r="J140">
            <v>1438405140</v>
          </cell>
          <cell r="K140">
            <v>1435731041</v>
          </cell>
          <cell r="L140" t="b">
            <v>0</v>
          </cell>
          <cell r="M140">
            <v>58</v>
          </cell>
          <cell r="N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>
            <v>100</v>
          </cell>
          <cell r="H141" t="str">
            <v>US</v>
          </cell>
          <cell r="I141" t="str">
            <v>USD</v>
          </cell>
          <cell r="J141">
            <v>1436738772</v>
          </cell>
          <cell r="K141">
            <v>1435874772</v>
          </cell>
          <cell r="L141" t="b">
            <v>0</v>
          </cell>
          <cell r="M141">
            <v>1</v>
          </cell>
          <cell r="N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>
            <v>0</v>
          </cell>
          <cell r="H142" t="str">
            <v>US</v>
          </cell>
          <cell r="I142" t="str">
            <v>USD</v>
          </cell>
          <cell r="J142">
            <v>1426823132</v>
          </cell>
          <cell r="K142">
            <v>1424234732</v>
          </cell>
          <cell r="L142" t="b">
            <v>0</v>
          </cell>
          <cell r="M142">
            <v>0</v>
          </cell>
          <cell r="N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>
            <v>11</v>
          </cell>
          <cell r="H143" t="str">
            <v>US</v>
          </cell>
          <cell r="I143" t="str">
            <v>USD</v>
          </cell>
          <cell r="J143">
            <v>1433043623</v>
          </cell>
          <cell r="K143">
            <v>1429155623</v>
          </cell>
          <cell r="L143" t="b">
            <v>0</v>
          </cell>
          <cell r="M143">
            <v>28</v>
          </cell>
          <cell r="N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>
            <v>0</v>
          </cell>
          <cell r="H144" t="str">
            <v>US</v>
          </cell>
          <cell r="I144" t="str">
            <v>USD</v>
          </cell>
          <cell r="J144">
            <v>1416176778</v>
          </cell>
          <cell r="K144">
            <v>1414358778</v>
          </cell>
          <cell r="L144" t="b">
            <v>0</v>
          </cell>
          <cell r="M144">
            <v>1</v>
          </cell>
          <cell r="N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>
            <v>0</v>
          </cell>
          <cell r="H145" t="str">
            <v>AU</v>
          </cell>
          <cell r="I145" t="str">
            <v>AUD</v>
          </cell>
          <cell r="J145">
            <v>1472882100</v>
          </cell>
          <cell r="K145">
            <v>1467941542</v>
          </cell>
          <cell r="L145" t="b">
            <v>0</v>
          </cell>
          <cell r="M145">
            <v>0</v>
          </cell>
          <cell r="N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>
            <v>28</v>
          </cell>
          <cell r="H146" t="str">
            <v>CA</v>
          </cell>
          <cell r="I146" t="str">
            <v>CAD</v>
          </cell>
          <cell r="J146">
            <v>1428945472</v>
          </cell>
          <cell r="K146">
            <v>1423765072</v>
          </cell>
          <cell r="L146" t="b">
            <v>0</v>
          </cell>
          <cell r="M146">
            <v>37</v>
          </cell>
          <cell r="N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>
            <v>8</v>
          </cell>
          <cell r="H147" t="str">
            <v>US</v>
          </cell>
          <cell r="I147" t="str">
            <v>USD</v>
          </cell>
          <cell r="J147">
            <v>1439298052</v>
          </cell>
          <cell r="K147">
            <v>1436965252</v>
          </cell>
          <cell r="L147" t="b">
            <v>0</v>
          </cell>
          <cell r="M147">
            <v>9</v>
          </cell>
          <cell r="N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>
            <v>1</v>
          </cell>
          <cell r="H148" t="str">
            <v>US</v>
          </cell>
          <cell r="I148" t="str">
            <v>USD</v>
          </cell>
          <cell r="J148">
            <v>1484698998</v>
          </cell>
          <cell r="K148">
            <v>1479514998</v>
          </cell>
          <cell r="L148" t="b">
            <v>0</v>
          </cell>
          <cell r="M148">
            <v>3</v>
          </cell>
          <cell r="N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>
            <v>0</v>
          </cell>
          <cell r="H149" t="str">
            <v>GB</v>
          </cell>
          <cell r="I149" t="str">
            <v>GBP</v>
          </cell>
          <cell r="J149">
            <v>1420741080</v>
          </cell>
          <cell r="K149">
            <v>1417026340</v>
          </cell>
          <cell r="L149" t="b">
            <v>0</v>
          </cell>
          <cell r="M149">
            <v>0</v>
          </cell>
          <cell r="N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>
            <v>0</v>
          </cell>
          <cell r="H150" t="str">
            <v>US</v>
          </cell>
          <cell r="I150" t="str">
            <v>USD</v>
          </cell>
          <cell r="J150">
            <v>1456555536</v>
          </cell>
          <cell r="K150">
            <v>1453963536</v>
          </cell>
          <cell r="L150" t="b">
            <v>0</v>
          </cell>
          <cell r="M150">
            <v>2</v>
          </cell>
          <cell r="N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>
            <v>1</v>
          </cell>
          <cell r="H151" t="str">
            <v>US</v>
          </cell>
          <cell r="I151" t="str">
            <v>USD</v>
          </cell>
          <cell r="J151">
            <v>1419494400</v>
          </cell>
          <cell r="K151">
            <v>1416888470</v>
          </cell>
          <cell r="L151" t="b">
            <v>0</v>
          </cell>
          <cell r="M151">
            <v>6</v>
          </cell>
          <cell r="N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>
            <v>23</v>
          </cell>
          <cell r="H152" t="str">
            <v>US</v>
          </cell>
          <cell r="I152" t="str">
            <v>USD</v>
          </cell>
          <cell r="J152">
            <v>1432612382</v>
          </cell>
          <cell r="K152">
            <v>1427428382</v>
          </cell>
          <cell r="L152" t="b">
            <v>0</v>
          </cell>
          <cell r="M152">
            <v>67</v>
          </cell>
          <cell r="N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>
            <v>0</v>
          </cell>
          <cell r="H153" t="str">
            <v>AU</v>
          </cell>
          <cell r="I153" t="str">
            <v>AUD</v>
          </cell>
          <cell r="J153">
            <v>1434633191</v>
          </cell>
          <cell r="K153">
            <v>1429449191</v>
          </cell>
          <cell r="L153" t="b">
            <v>0</v>
          </cell>
          <cell r="M153">
            <v>5</v>
          </cell>
          <cell r="N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>
            <v>0</v>
          </cell>
          <cell r="H154" t="str">
            <v>US</v>
          </cell>
          <cell r="I154" t="str">
            <v>USD</v>
          </cell>
          <cell r="J154">
            <v>1411437100</v>
          </cell>
          <cell r="K154">
            <v>1408845100</v>
          </cell>
          <cell r="L154" t="b">
            <v>0</v>
          </cell>
          <cell r="M154">
            <v>2</v>
          </cell>
          <cell r="N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>
            <v>1</v>
          </cell>
          <cell r="H155" t="str">
            <v>US</v>
          </cell>
          <cell r="I155" t="str">
            <v>USD</v>
          </cell>
          <cell r="J155">
            <v>1417532644</v>
          </cell>
          <cell r="K155">
            <v>1413900244</v>
          </cell>
          <cell r="L155" t="b">
            <v>0</v>
          </cell>
          <cell r="M155">
            <v>10</v>
          </cell>
          <cell r="N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>
            <v>3</v>
          </cell>
          <cell r="H156" t="str">
            <v>US</v>
          </cell>
          <cell r="I156" t="str">
            <v>USD</v>
          </cell>
          <cell r="J156">
            <v>1433336895</v>
          </cell>
          <cell r="K156">
            <v>1429621695</v>
          </cell>
          <cell r="L156" t="b">
            <v>0</v>
          </cell>
          <cell r="M156">
            <v>3</v>
          </cell>
          <cell r="N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>
            <v>0</v>
          </cell>
          <cell r="H157" t="str">
            <v>US</v>
          </cell>
          <cell r="I157" t="str">
            <v>USD</v>
          </cell>
          <cell r="J157">
            <v>1437657935</v>
          </cell>
          <cell r="K157">
            <v>1434201935</v>
          </cell>
          <cell r="L157" t="b">
            <v>0</v>
          </cell>
          <cell r="M157">
            <v>4</v>
          </cell>
          <cell r="N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>
            <v>5</v>
          </cell>
          <cell r="H158" t="str">
            <v>CA</v>
          </cell>
          <cell r="I158" t="str">
            <v>CAD</v>
          </cell>
          <cell r="J158">
            <v>1407034796</v>
          </cell>
          <cell r="K158">
            <v>1401850796</v>
          </cell>
          <cell r="L158" t="b">
            <v>0</v>
          </cell>
          <cell r="M158">
            <v>15</v>
          </cell>
          <cell r="N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>
            <v>0</v>
          </cell>
          <cell r="H159" t="str">
            <v>US</v>
          </cell>
          <cell r="I159" t="str">
            <v>USD</v>
          </cell>
          <cell r="J159">
            <v>1456523572</v>
          </cell>
          <cell r="K159">
            <v>1453931572</v>
          </cell>
          <cell r="L159" t="b">
            <v>0</v>
          </cell>
          <cell r="M159">
            <v>2</v>
          </cell>
          <cell r="N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>
            <v>0</v>
          </cell>
          <cell r="H160" t="str">
            <v>US</v>
          </cell>
          <cell r="I160" t="str">
            <v>USD</v>
          </cell>
          <cell r="J160">
            <v>1413942628</v>
          </cell>
          <cell r="K160">
            <v>1411350628</v>
          </cell>
          <cell r="L160" t="b">
            <v>0</v>
          </cell>
          <cell r="M160">
            <v>0</v>
          </cell>
          <cell r="N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>
            <v>0</v>
          </cell>
          <cell r="H161" t="str">
            <v>US</v>
          </cell>
          <cell r="I161" t="str">
            <v>USD</v>
          </cell>
          <cell r="J161">
            <v>1467541545</v>
          </cell>
          <cell r="K161">
            <v>1464085545</v>
          </cell>
          <cell r="L161" t="b">
            <v>0</v>
          </cell>
          <cell r="M161">
            <v>1</v>
          </cell>
          <cell r="N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>
            <v>0</v>
          </cell>
          <cell r="H162" t="str">
            <v>US</v>
          </cell>
          <cell r="I162" t="str">
            <v>USD</v>
          </cell>
          <cell r="J162">
            <v>1439675691</v>
          </cell>
          <cell r="K162">
            <v>1434491691</v>
          </cell>
          <cell r="L162" t="b">
            <v>0</v>
          </cell>
          <cell r="M162">
            <v>0</v>
          </cell>
          <cell r="N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>
            <v>0</v>
          </cell>
          <cell r="H163" t="str">
            <v>US</v>
          </cell>
          <cell r="I163" t="str">
            <v>USD</v>
          </cell>
          <cell r="J163">
            <v>1404318595</v>
          </cell>
          <cell r="K163">
            <v>1401726595</v>
          </cell>
          <cell r="L163" t="b">
            <v>0</v>
          </cell>
          <cell r="M163">
            <v>1</v>
          </cell>
          <cell r="N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>
            <v>16</v>
          </cell>
          <cell r="H164" t="str">
            <v>US</v>
          </cell>
          <cell r="I164" t="str">
            <v>USD</v>
          </cell>
          <cell r="J164">
            <v>1408232520</v>
          </cell>
          <cell r="K164">
            <v>1405393356</v>
          </cell>
          <cell r="L164" t="b">
            <v>0</v>
          </cell>
          <cell r="M164">
            <v>10</v>
          </cell>
          <cell r="N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>
            <v>0</v>
          </cell>
          <cell r="H165" t="str">
            <v>US</v>
          </cell>
          <cell r="I165" t="str">
            <v>USD</v>
          </cell>
          <cell r="J165">
            <v>1443657600</v>
          </cell>
          <cell r="K165">
            <v>1440716654</v>
          </cell>
          <cell r="L165" t="b">
            <v>0</v>
          </cell>
          <cell r="M165">
            <v>0</v>
          </cell>
          <cell r="N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>
            <v>1</v>
          </cell>
          <cell r="H166" t="str">
            <v>US</v>
          </cell>
          <cell r="I166" t="str">
            <v>USD</v>
          </cell>
          <cell r="J166">
            <v>1411150701</v>
          </cell>
          <cell r="K166">
            <v>1405966701</v>
          </cell>
          <cell r="L166" t="b">
            <v>0</v>
          </cell>
          <cell r="M166">
            <v>7</v>
          </cell>
          <cell r="N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>
            <v>0</v>
          </cell>
          <cell r="H167" t="str">
            <v>GB</v>
          </cell>
          <cell r="I167" t="str">
            <v>GBP</v>
          </cell>
          <cell r="J167">
            <v>1452613724</v>
          </cell>
          <cell r="K167">
            <v>1450021724</v>
          </cell>
          <cell r="L167" t="b">
            <v>0</v>
          </cell>
          <cell r="M167">
            <v>0</v>
          </cell>
          <cell r="N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>
            <v>60</v>
          </cell>
          <cell r="H168" t="str">
            <v>US</v>
          </cell>
          <cell r="I168" t="str">
            <v>USD</v>
          </cell>
          <cell r="J168">
            <v>1484531362</v>
          </cell>
          <cell r="K168">
            <v>1481939362</v>
          </cell>
          <cell r="L168" t="b">
            <v>0</v>
          </cell>
          <cell r="M168">
            <v>1</v>
          </cell>
          <cell r="N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>
            <v>0</v>
          </cell>
          <cell r="H169" t="str">
            <v>US</v>
          </cell>
          <cell r="I169" t="str">
            <v>USD</v>
          </cell>
          <cell r="J169">
            <v>1438726535</v>
          </cell>
          <cell r="K169">
            <v>1433542535</v>
          </cell>
          <cell r="L169" t="b">
            <v>0</v>
          </cell>
          <cell r="M169">
            <v>2</v>
          </cell>
          <cell r="N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>
            <v>4</v>
          </cell>
          <cell r="H170" t="str">
            <v>US</v>
          </cell>
          <cell r="I170" t="str">
            <v>USD</v>
          </cell>
          <cell r="J170">
            <v>1426791770</v>
          </cell>
          <cell r="K170">
            <v>1424203370</v>
          </cell>
          <cell r="L170" t="b">
            <v>0</v>
          </cell>
          <cell r="M170">
            <v>3</v>
          </cell>
          <cell r="N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>
            <v>22</v>
          </cell>
          <cell r="H171" t="str">
            <v>GB</v>
          </cell>
          <cell r="I171" t="str">
            <v>GBP</v>
          </cell>
          <cell r="J171">
            <v>1413634059</v>
          </cell>
          <cell r="K171">
            <v>1411042059</v>
          </cell>
          <cell r="L171" t="b">
            <v>0</v>
          </cell>
          <cell r="M171">
            <v>10</v>
          </cell>
          <cell r="N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>
            <v>3</v>
          </cell>
          <cell r="H172" t="str">
            <v>US</v>
          </cell>
          <cell r="I172" t="str">
            <v>USD</v>
          </cell>
          <cell r="J172">
            <v>1440912480</v>
          </cell>
          <cell r="K172">
            <v>1438385283</v>
          </cell>
          <cell r="L172" t="b">
            <v>0</v>
          </cell>
          <cell r="M172">
            <v>10</v>
          </cell>
          <cell r="N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>
            <v>0</v>
          </cell>
          <cell r="H173" t="str">
            <v>US</v>
          </cell>
          <cell r="I173" t="str">
            <v>USD</v>
          </cell>
          <cell r="J173">
            <v>1470975614</v>
          </cell>
          <cell r="K173">
            <v>1465791614</v>
          </cell>
          <cell r="L173" t="b">
            <v>0</v>
          </cell>
          <cell r="M173">
            <v>1</v>
          </cell>
          <cell r="N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>
            <v>0</v>
          </cell>
          <cell r="H174" t="str">
            <v>US</v>
          </cell>
          <cell r="I174" t="str">
            <v>USD</v>
          </cell>
          <cell r="J174">
            <v>1426753723</v>
          </cell>
          <cell r="K174">
            <v>1423733323</v>
          </cell>
          <cell r="L174" t="b">
            <v>0</v>
          </cell>
          <cell r="M174">
            <v>0</v>
          </cell>
          <cell r="N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>
            <v>0</v>
          </cell>
          <cell r="H175" t="str">
            <v>GB</v>
          </cell>
          <cell r="I175" t="str">
            <v>GBP</v>
          </cell>
          <cell r="J175">
            <v>1425131108</v>
          </cell>
          <cell r="K175">
            <v>1422539108</v>
          </cell>
          <cell r="L175" t="b">
            <v>0</v>
          </cell>
          <cell r="M175">
            <v>0</v>
          </cell>
          <cell r="N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>
            <v>0</v>
          </cell>
          <cell r="H176" t="str">
            <v>NL</v>
          </cell>
          <cell r="I176" t="str">
            <v>EUR</v>
          </cell>
          <cell r="J176">
            <v>1431108776</v>
          </cell>
          <cell r="K176">
            <v>1425924776</v>
          </cell>
          <cell r="L176" t="b">
            <v>0</v>
          </cell>
          <cell r="M176">
            <v>0</v>
          </cell>
          <cell r="N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>
            <v>6</v>
          </cell>
          <cell r="H177" t="str">
            <v>GB</v>
          </cell>
          <cell r="I177" t="str">
            <v>GBP</v>
          </cell>
          <cell r="J177">
            <v>1409337611</v>
          </cell>
          <cell r="K177">
            <v>1407177611</v>
          </cell>
          <cell r="L177" t="b">
            <v>0</v>
          </cell>
          <cell r="M177">
            <v>26</v>
          </cell>
          <cell r="N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>
            <v>0</v>
          </cell>
          <cell r="H178" t="str">
            <v>US</v>
          </cell>
          <cell r="I178" t="str">
            <v>USD</v>
          </cell>
          <cell r="J178">
            <v>1438803999</v>
          </cell>
          <cell r="K178">
            <v>1436211999</v>
          </cell>
          <cell r="L178" t="b">
            <v>0</v>
          </cell>
          <cell r="M178">
            <v>0</v>
          </cell>
          <cell r="N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>
            <v>40</v>
          </cell>
          <cell r="H179" t="str">
            <v>US</v>
          </cell>
          <cell r="I179" t="str">
            <v>USD</v>
          </cell>
          <cell r="J179">
            <v>1427155726</v>
          </cell>
          <cell r="K179">
            <v>1425690526</v>
          </cell>
          <cell r="L179" t="b">
            <v>0</v>
          </cell>
          <cell r="M179">
            <v>7</v>
          </cell>
          <cell r="N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>
            <v>0</v>
          </cell>
          <cell r="H180" t="str">
            <v>ES</v>
          </cell>
          <cell r="I180" t="str">
            <v>EUR</v>
          </cell>
          <cell r="J180">
            <v>1448582145</v>
          </cell>
          <cell r="K180">
            <v>1445986545</v>
          </cell>
          <cell r="L180" t="b">
            <v>0</v>
          </cell>
          <cell r="M180">
            <v>0</v>
          </cell>
          <cell r="N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>
            <v>20</v>
          </cell>
          <cell r="H181" t="str">
            <v>US</v>
          </cell>
          <cell r="I181" t="str">
            <v>USD</v>
          </cell>
          <cell r="J181">
            <v>1457056555</v>
          </cell>
          <cell r="K181">
            <v>1454464555</v>
          </cell>
          <cell r="L181" t="b">
            <v>0</v>
          </cell>
          <cell r="M181">
            <v>2</v>
          </cell>
          <cell r="N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>
            <v>33</v>
          </cell>
          <cell r="H182" t="str">
            <v>GB</v>
          </cell>
          <cell r="I182" t="str">
            <v>GBP</v>
          </cell>
          <cell r="J182">
            <v>1428951600</v>
          </cell>
          <cell r="K182">
            <v>1425512843</v>
          </cell>
          <cell r="L182" t="b">
            <v>0</v>
          </cell>
          <cell r="M182">
            <v>13</v>
          </cell>
          <cell r="N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>
            <v>21</v>
          </cell>
          <cell r="H183" t="str">
            <v>GB</v>
          </cell>
          <cell r="I183" t="str">
            <v>GBP</v>
          </cell>
          <cell r="J183">
            <v>1434995295</v>
          </cell>
          <cell r="K183">
            <v>1432403295</v>
          </cell>
          <cell r="L183" t="b">
            <v>0</v>
          </cell>
          <cell r="M183">
            <v>4</v>
          </cell>
          <cell r="N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>
            <v>0</v>
          </cell>
          <cell r="H184" t="str">
            <v>US</v>
          </cell>
          <cell r="I184" t="str">
            <v>USD</v>
          </cell>
          <cell r="J184">
            <v>1483748232</v>
          </cell>
          <cell r="K184">
            <v>1481156232</v>
          </cell>
          <cell r="L184" t="b">
            <v>0</v>
          </cell>
          <cell r="M184">
            <v>0</v>
          </cell>
          <cell r="N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>
            <v>36</v>
          </cell>
          <cell r="H185" t="str">
            <v>GB</v>
          </cell>
          <cell r="I185" t="str">
            <v>GBP</v>
          </cell>
          <cell r="J185">
            <v>1417033610</v>
          </cell>
          <cell r="K185">
            <v>1414438010</v>
          </cell>
          <cell r="L185" t="b">
            <v>0</v>
          </cell>
          <cell r="M185">
            <v>12</v>
          </cell>
          <cell r="N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>
            <v>3</v>
          </cell>
          <cell r="H186" t="str">
            <v>CA</v>
          </cell>
          <cell r="I186" t="str">
            <v>CAD</v>
          </cell>
          <cell r="J186">
            <v>1409543940</v>
          </cell>
          <cell r="K186">
            <v>1404586762</v>
          </cell>
          <cell r="L186" t="b">
            <v>0</v>
          </cell>
          <cell r="M186">
            <v>2</v>
          </cell>
          <cell r="N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>
            <v>6</v>
          </cell>
          <cell r="H187" t="str">
            <v>NO</v>
          </cell>
          <cell r="I187" t="str">
            <v>NOK</v>
          </cell>
          <cell r="J187">
            <v>1471557139</v>
          </cell>
          <cell r="K187">
            <v>1468965139</v>
          </cell>
          <cell r="L187" t="b">
            <v>0</v>
          </cell>
          <cell r="M187">
            <v>10</v>
          </cell>
          <cell r="N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>
            <v>0</v>
          </cell>
          <cell r="H188" t="str">
            <v>US</v>
          </cell>
          <cell r="I188" t="str">
            <v>USD</v>
          </cell>
          <cell r="J188">
            <v>1488571200</v>
          </cell>
          <cell r="K188">
            <v>1485977434</v>
          </cell>
          <cell r="L188" t="b">
            <v>0</v>
          </cell>
          <cell r="M188">
            <v>0</v>
          </cell>
          <cell r="N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>
            <v>16</v>
          </cell>
          <cell r="H189" t="str">
            <v>US</v>
          </cell>
          <cell r="I189" t="str">
            <v>USD</v>
          </cell>
          <cell r="J189">
            <v>1437461940</v>
          </cell>
          <cell r="K189">
            <v>1435383457</v>
          </cell>
          <cell r="L189" t="b">
            <v>0</v>
          </cell>
          <cell r="M189">
            <v>5</v>
          </cell>
          <cell r="N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>
            <v>0</v>
          </cell>
          <cell r="H190" t="str">
            <v>US</v>
          </cell>
          <cell r="I190" t="str">
            <v>USD</v>
          </cell>
          <cell r="J190">
            <v>1409891015</v>
          </cell>
          <cell r="K190">
            <v>1407299015</v>
          </cell>
          <cell r="L190" t="b">
            <v>0</v>
          </cell>
          <cell r="M190">
            <v>0</v>
          </cell>
          <cell r="N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>
            <v>0</v>
          </cell>
          <cell r="H191" t="str">
            <v>US</v>
          </cell>
          <cell r="I191" t="str">
            <v>USD</v>
          </cell>
          <cell r="J191">
            <v>1472920477</v>
          </cell>
          <cell r="K191">
            <v>1467736477</v>
          </cell>
          <cell r="L191" t="b">
            <v>0</v>
          </cell>
          <cell r="M191">
            <v>5</v>
          </cell>
          <cell r="N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>
            <v>0</v>
          </cell>
          <cell r="H192" t="str">
            <v>US</v>
          </cell>
          <cell r="I192" t="str">
            <v>USD</v>
          </cell>
          <cell r="J192">
            <v>1466091446</v>
          </cell>
          <cell r="K192">
            <v>1465227446</v>
          </cell>
          <cell r="L192" t="b">
            <v>0</v>
          </cell>
          <cell r="M192">
            <v>1</v>
          </cell>
          <cell r="N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>
            <v>5</v>
          </cell>
          <cell r="H193" t="str">
            <v>AU</v>
          </cell>
          <cell r="I193" t="str">
            <v>AUD</v>
          </cell>
          <cell r="J193">
            <v>1443782138</v>
          </cell>
          <cell r="K193">
            <v>1440326138</v>
          </cell>
          <cell r="L193" t="b">
            <v>0</v>
          </cell>
          <cell r="M193">
            <v>3</v>
          </cell>
          <cell r="N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>
            <v>0</v>
          </cell>
          <cell r="H194" t="str">
            <v>US</v>
          </cell>
          <cell r="I194" t="str">
            <v>USD</v>
          </cell>
          <cell r="J194">
            <v>1413572432</v>
          </cell>
          <cell r="K194">
            <v>1410980432</v>
          </cell>
          <cell r="L194" t="b">
            <v>0</v>
          </cell>
          <cell r="M194">
            <v>3</v>
          </cell>
          <cell r="N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>
            <v>0</v>
          </cell>
          <cell r="H195" t="str">
            <v>GB</v>
          </cell>
          <cell r="I195" t="str">
            <v>GBP</v>
          </cell>
          <cell r="J195">
            <v>1417217166</v>
          </cell>
          <cell r="K195">
            <v>1412029566</v>
          </cell>
          <cell r="L195" t="b">
            <v>0</v>
          </cell>
          <cell r="M195">
            <v>0</v>
          </cell>
          <cell r="N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>
            <v>0</v>
          </cell>
          <cell r="H196" t="str">
            <v>GB</v>
          </cell>
          <cell r="I196" t="str">
            <v>GBP</v>
          </cell>
          <cell r="J196">
            <v>1457308531</v>
          </cell>
          <cell r="K196">
            <v>1452124531</v>
          </cell>
          <cell r="L196" t="b">
            <v>0</v>
          </cell>
          <cell r="M196">
            <v>3</v>
          </cell>
          <cell r="N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>
            <v>0</v>
          </cell>
          <cell r="H197" t="str">
            <v>US</v>
          </cell>
          <cell r="I197" t="str">
            <v>USD</v>
          </cell>
          <cell r="J197">
            <v>1436544332</v>
          </cell>
          <cell r="K197">
            <v>1431360332</v>
          </cell>
          <cell r="L197" t="b">
            <v>0</v>
          </cell>
          <cell r="M197">
            <v>0</v>
          </cell>
          <cell r="N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>
            <v>42</v>
          </cell>
          <cell r="H198" t="str">
            <v>GB</v>
          </cell>
          <cell r="I198" t="str">
            <v>GBP</v>
          </cell>
          <cell r="J198">
            <v>1444510800</v>
          </cell>
          <cell r="K198">
            <v>1442062898</v>
          </cell>
          <cell r="L198" t="b">
            <v>0</v>
          </cell>
          <cell r="M198">
            <v>19</v>
          </cell>
          <cell r="N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>
            <v>10</v>
          </cell>
          <cell r="H199" t="str">
            <v>GB</v>
          </cell>
          <cell r="I199" t="str">
            <v>GBP</v>
          </cell>
          <cell r="J199">
            <v>1487365200</v>
          </cell>
          <cell r="K199">
            <v>1483734100</v>
          </cell>
          <cell r="L199" t="b">
            <v>0</v>
          </cell>
          <cell r="M199">
            <v>8</v>
          </cell>
          <cell r="N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>
            <v>1</v>
          </cell>
          <cell r="H200" t="str">
            <v>US</v>
          </cell>
          <cell r="I200" t="str">
            <v>USD</v>
          </cell>
          <cell r="J200">
            <v>1412500322</v>
          </cell>
          <cell r="K200">
            <v>1409908322</v>
          </cell>
          <cell r="L200" t="b">
            <v>0</v>
          </cell>
          <cell r="M200">
            <v>6</v>
          </cell>
          <cell r="N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>
            <v>0</v>
          </cell>
          <cell r="H201" t="str">
            <v>US</v>
          </cell>
          <cell r="I201" t="str">
            <v>USD</v>
          </cell>
          <cell r="J201">
            <v>1472698702</v>
          </cell>
          <cell r="K201">
            <v>1470106702</v>
          </cell>
          <cell r="L201" t="b">
            <v>0</v>
          </cell>
          <cell r="M201">
            <v>0</v>
          </cell>
          <cell r="N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>
            <v>26</v>
          </cell>
          <cell r="H202" t="str">
            <v>US</v>
          </cell>
          <cell r="I202" t="str">
            <v>USD</v>
          </cell>
          <cell r="J202">
            <v>1410746403</v>
          </cell>
          <cell r="K202">
            <v>1408154403</v>
          </cell>
          <cell r="L202" t="b">
            <v>0</v>
          </cell>
          <cell r="M202">
            <v>18</v>
          </cell>
          <cell r="N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>
            <v>58</v>
          </cell>
          <cell r="H203" t="str">
            <v>US</v>
          </cell>
          <cell r="I203" t="str">
            <v>USD</v>
          </cell>
          <cell r="J203">
            <v>1423424329</v>
          </cell>
          <cell r="K203">
            <v>1421696329</v>
          </cell>
          <cell r="L203" t="b">
            <v>0</v>
          </cell>
          <cell r="M203">
            <v>7</v>
          </cell>
          <cell r="N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>
            <v>0</v>
          </cell>
          <cell r="H204" t="str">
            <v>US</v>
          </cell>
          <cell r="I204" t="str">
            <v>USD</v>
          </cell>
          <cell r="J204">
            <v>1444337940</v>
          </cell>
          <cell r="K204">
            <v>1441750564</v>
          </cell>
          <cell r="L204" t="b">
            <v>0</v>
          </cell>
          <cell r="M204">
            <v>0</v>
          </cell>
          <cell r="N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>
            <v>30</v>
          </cell>
          <cell r="H205" t="str">
            <v>GB</v>
          </cell>
          <cell r="I205" t="str">
            <v>GBP</v>
          </cell>
          <cell r="J205">
            <v>1422562864</v>
          </cell>
          <cell r="K205">
            <v>1417378864</v>
          </cell>
          <cell r="L205" t="b">
            <v>0</v>
          </cell>
          <cell r="M205">
            <v>8</v>
          </cell>
          <cell r="N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>
            <v>51</v>
          </cell>
          <cell r="H206" t="str">
            <v>AU</v>
          </cell>
          <cell r="I206" t="str">
            <v>AUD</v>
          </cell>
          <cell r="J206">
            <v>1470319203</v>
          </cell>
          <cell r="K206">
            <v>1467727203</v>
          </cell>
          <cell r="L206" t="b">
            <v>0</v>
          </cell>
          <cell r="M206">
            <v>1293</v>
          </cell>
          <cell r="N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>
            <v>16</v>
          </cell>
          <cell r="H207" t="str">
            <v>US</v>
          </cell>
          <cell r="I207" t="str">
            <v>USD</v>
          </cell>
          <cell r="J207">
            <v>1444144222</v>
          </cell>
          <cell r="K207">
            <v>1441120222</v>
          </cell>
          <cell r="L207" t="b">
            <v>0</v>
          </cell>
          <cell r="M207">
            <v>17</v>
          </cell>
          <cell r="N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>
            <v>0</v>
          </cell>
          <cell r="H208" t="str">
            <v>US</v>
          </cell>
          <cell r="I208" t="str">
            <v>USD</v>
          </cell>
          <cell r="J208">
            <v>1470441983</v>
          </cell>
          <cell r="K208">
            <v>1468627583</v>
          </cell>
          <cell r="L208" t="b">
            <v>0</v>
          </cell>
          <cell r="M208">
            <v>0</v>
          </cell>
          <cell r="N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>
            <v>15</v>
          </cell>
          <cell r="H209" t="str">
            <v>CA</v>
          </cell>
          <cell r="I209" t="str">
            <v>CAD</v>
          </cell>
          <cell r="J209">
            <v>1420346638</v>
          </cell>
          <cell r="K209">
            <v>1417754638</v>
          </cell>
          <cell r="L209" t="b">
            <v>0</v>
          </cell>
          <cell r="M209">
            <v>13</v>
          </cell>
          <cell r="N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>
            <v>0</v>
          </cell>
          <cell r="H210" t="str">
            <v>AU</v>
          </cell>
          <cell r="I210" t="str">
            <v>AUD</v>
          </cell>
          <cell r="J210">
            <v>1418719967</v>
          </cell>
          <cell r="K210">
            <v>1416127967</v>
          </cell>
          <cell r="L210" t="b">
            <v>0</v>
          </cell>
          <cell r="M210">
            <v>0</v>
          </cell>
          <cell r="N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>
            <v>0</v>
          </cell>
          <cell r="H211" t="str">
            <v>US</v>
          </cell>
          <cell r="I211" t="str">
            <v>USD</v>
          </cell>
          <cell r="J211">
            <v>1436566135</v>
          </cell>
          <cell r="K211">
            <v>1433974135</v>
          </cell>
          <cell r="L211" t="b">
            <v>0</v>
          </cell>
          <cell r="M211">
            <v>0</v>
          </cell>
          <cell r="N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>
            <v>25</v>
          </cell>
          <cell r="H212" t="str">
            <v>US</v>
          </cell>
          <cell r="I212" t="str">
            <v>USD</v>
          </cell>
          <cell r="J212">
            <v>1443675600</v>
          </cell>
          <cell r="K212">
            <v>1441157592</v>
          </cell>
          <cell r="L212" t="b">
            <v>0</v>
          </cell>
          <cell r="M212">
            <v>33</v>
          </cell>
          <cell r="N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>
            <v>45</v>
          </cell>
          <cell r="H213" t="str">
            <v>US</v>
          </cell>
          <cell r="I213" t="str">
            <v>USD</v>
          </cell>
          <cell r="J213">
            <v>1442634617</v>
          </cell>
          <cell r="K213">
            <v>1440042617</v>
          </cell>
          <cell r="L213" t="b">
            <v>0</v>
          </cell>
          <cell r="M213">
            <v>12</v>
          </cell>
          <cell r="N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>
            <v>0</v>
          </cell>
          <cell r="H214" t="str">
            <v>US</v>
          </cell>
          <cell r="I214" t="str">
            <v>USD</v>
          </cell>
          <cell r="J214">
            <v>1460837320</v>
          </cell>
          <cell r="K214">
            <v>1455656920</v>
          </cell>
          <cell r="L214" t="b">
            <v>0</v>
          </cell>
          <cell r="M214">
            <v>1</v>
          </cell>
          <cell r="N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>
            <v>0</v>
          </cell>
          <cell r="H215" t="str">
            <v>US</v>
          </cell>
          <cell r="I215" t="str">
            <v>USD</v>
          </cell>
          <cell r="J215">
            <v>1439734001</v>
          </cell>
          <cell r="K215">
            <v>1437142547</v>
          </cell>
          <cell r="L215" t="b">
            <v>0</v>
          </cell>
          <cell r="M215">
            <v>1</v>
          </cell>
          <cell r="N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>
            <v>0</v>
          </cell>
          <cell r="H216" t="str">
            <v>US</v>
          </cell>
          <cell r="I216" t="str">
            <v>USD</v>
          </cell>
          <cell r="J216">
            <v>1425655349</v>
          </cell>
          <cell r="K216">
            <v>1420471349</v>
          </cell>
          <cell r="L216" t="b">
            <v>0</v>
          </cell>
          <cell r="M216">
            <v>1</v>
          </cell>
          <cell r="N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>
            <v>0</v>
          </cell>
          <cell r="H217" t="str">
            <v>GB</v>
          </cell>
          <cell r="I217" t="str">
            <v>GBP</v>
          </cell>
          <cell r="J217">
            <v>1455753540</v>
          </cell>
          <cell r="K217">
            <v>1452058282</v>
          </cell>
          <cell r="L217" t="b">
            <v>0</v>
          </cell>
          <cell r="M217">
            <v>1</v>
          </cell>
          <cell r="N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>
            <v>56</v>
          </cell>
          <cell r="H218" t="str">
            <v>US</v>
          </cell>
          <cell r="I218" t="str">
            <v>USD</v>
          </cell>
          <cell r="J218">
            <v>1429740037</v>
          </cell>
          <cell r="K218">
            <v>1425423637</v>
          </cell>
          <cell r="L218" t="b">
            <v>0</v>
          </cell>
          <cell r="M218">
            <v>84</v>
          </cell>
          <cell r="N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>
            <v>12</v>
          </cell>
          <cell r="H219" t="str">
            <v>SE</v>
          </cell>
          <cell r="I219" t="str">
            <v>SEK</v>
          </cell>
          <cell r="J219">
            <v>1419780149</v>
          </cell>
          <cell r="K219">
            <v>1417101749</v>
          </cell>
          <cell r="L219" t="b">
            <v>0</v>
          </cell>
          <cell r="M219">
            <v>38</v>
          </cell>
          <cell r="N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>
            <v>2</v>
          </cell>
          <cell r="H220" t="str">
            <v>US</v>
          </cell>
          <cell r="I220" t="str">
            <v>USD</v>
          </cell>
          <cell r="J220">
            <v>1431702289</v>
          </cell>
          <cell r="K220">
            <v>1426518289</v>
          </cell>
          <cell r="L220" t="b">
            <v>0</v>
          </cell>
          <cell r="M220">
            <v>1</v>
          </cell>
          <cell r="N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>
            <v>18</v>
          </cell>
          <cell r="H221" t="str">
            <v>US</v>
          </cell>
          <cell r="I221" t="str">
            <v>USD</v>
          </cell>
          <cell r="J221">
            <v>1459493940</v>
          </cell>
          <cell r="K221">
            <v>1456732225</v>
          </cell>
          <cell r="L221" t="b">
            <v>0</v>
          </cell>
          <cell r="M221">
            <v>76</v>
          </cell>
          <cell r="N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>
            <v>1</v>
          </cell>
          <cell r="H222" t="str">
            <v>US</v>
          </cell>
          <cell r="I222" t="str">
            <v>USD</v>
          </cell>
          <cell r="J222">
            <v>1440101160</v>
          </cell>
          <cell r="K222">
            <v>1436542030</v>
          </cell>
          <cell r="L222" t="b">
            <v>0</v>
          </cell>
          <cell r="M222">
            <v>3</v>
          </cell>
          <cell r="N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>
            <v>0</v>
          </cell>
          <cell r="H223" t="str">
            <v>US</v>
          </cell>
          <cell r="I223" t="str">
            <v>USD</v>
          </cell>
          <cell r="J223">
            <v>1427569564</v>
          </cell>
          <cell r="K223">
            <v>1422389164</v>
          </cell>
          <cell r="L223" t="b">
            <v>0</v>
          </cell>
          <cell r="M223">
            <v>0</v>
          </cell>
          <cell r="N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>
            <v>13</v>
          </cell>
          <cell r="H224" t="str">
            <v>US</v>
          </cell>
          <cell r="I224" t="str">
            <v>USD</v>
          </cell>
          <cell r="J224">
            <v>1427423940</v>
          </cell>
          <cell r="K224">
            <v>1422383318</v>
          </cell>
          <cell r="L224" t="b">
            <v>0</v>
          </cell>
          <cell r="M224">
            <v>2</v>
          </cell>
          <cell r="N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>
            <v>0</v>
          </cell>
          <cell r="H225" t="str">
            <v>US</v>
          </cell>
          <cell r="I225" t="str">
            <v>USD</v>
          </cell>
          <cell r="J225">
            <v>1463879100</v>
          </cell>
          <cell r="K225">
            <v>1461287350</v>
          </cell>
          <cell r="L225" t="b">
            <v>0</v>
          </cell>
          <cell r="M225">
            <v>0</v>
          </cell>
          <cell r="N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>
            <v>0</v>
          </cell>
          <cell r="H226" t="str">
            <v>AU</v>
          </cell>
          <cell r="I226" t="str">
            <v>AUD</v>
          </cell>
          <cell r="J226">
            <v>1436506726</v>
          </cell>
          <cell r="K226">
            <v>1431322726</v>
          </cell>
          <cell r="L226" t="b">
            <v>0</v>
          </cell>
          <cell r="M226">
            <v>0</v>
          </cell>
          <cell r="N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>
            <v>0</v>
          </cell>
          <cell r="H227" t="str">
            <v>US</v>
          </cell>
          <cell r="I227" t="str">
            <v>USD</v>
          </cell>
          <cell r="J227">
            <v>1460153054</v>
          </cell>
          <cell r="K227">
            <v>1457564654</v>
          </cell>
          <cell r="L227" t="b">
            <v>0</v>
          </cell>
          <cell r="M227">
            <v>0</v>
          </cell>
          <cell r="N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>
            <v>1</v>
          </cell>
          <cell r="H228" t="str">
            <v>GB</v>
          </cell>
          <cell r="I228" t="str">
            <v>GBP</v>
          </cell>
          <cell r="J228">
            <v>1433064540</v>
          </cell>
          <cell r="K228">
            <v>1428854344</v>
          </cell>
          <cell r="L228" t="b">
            <v>0</v>
          </cell>
          <cell r="M228">
            <v>2</v>
          </cell>
          <cell r="N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>
            <v>0</v>
          </cell>
          <cell r="H229" t="str">
            <v>US</v>
          </cell>
          <cell r="I229" t="str">
            <v>USD</v>
          </cell>
          <cell r="J229">
            <v>1436477241</v>
          </cell>
          <cell r="K229">
            <v>1433885241</v>
          </cell>
          <cell r="L229" t="b">
            <v>0</v>
          </cell>
          <cell r="M229">
            <v>0</v>
          </cell>
          <cell r="N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>
            <v>0</v>
          </cell>
          <cell r="H230" t="str">
            <v>GB</v>
          </cell>
          <cell r="I230" t="str">
            <v>GBP</v>
          </cell>
          <cell r="J230">
            <v>1433176105</v>
          </cell>
          <cell r="K230">
            <v>1427992105</v>
          </cell>
          <cell r="L230" t="b">
            <v>0</v>
          </cell>
          <cell r="M230">
            <v>0</v>
          </cell>
          <cell r="N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>
            <v>0</v>
          </cell>
          <cell r="H231" t="str">
            <v>DE</v>
          </cell>
          <cell r="I231" t="str">
            <v>EUR</v>
          </cell>
          <cell r="J231">
            <v>1455402297</v>
          </cell>
          <cell r="K231">
            <v>1452810297</v>
          </cell>
          <cell r="L231" t="b">
            <v>0</v>
          </cell>
          <cell r="M231">
            <v>0</v>
          </cell>
          <cell r="N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>
            <v>0</v>
          </cell>
          <cell r="H232" t="str">
            <v>US</v>
          </cell>
          <cell r="I232" t="str">
            <v>USD</v>
          </cell>
          <cell r="J232">
            <v>1433443151</v>
          </cell>
          <cell r="K232">
            <v>1430851151</v>
          </cell>
          <cell r="L232" t="b">
            <v>0</v>
          </cell>
          <cell r="M232">
            <v>2</v>
          </cell>
          <cell r="N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>
            <v>0</v>
          </cell>
          <cell r="H233" t="str">
            <v>US</v>
          </cell>
          <cell r="I233" t="str">
            <v>USD</v>
          </cell>
          <cell r="J233">
            <v>1451775651</v>
          </cell>
          <cell r="K233">
            <v>1449183651</v>
          </cell>
          <cell r="L233" t="b">
            <v>0</v>
          </cell>
          <cell r="M233">
            <v>0</v>
          </cell>
          <cell r="N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>
            <v>3</v>
          </cell>
          <cell r="H234" t="str">
            <v>GB</v>
          </cell>
          <cell r="I234" t="str">
            <v>GBP</v>
          </cell>
          <cell r="J234">
            <v>1425066546</v>
          </cell>
          <cell r="K234">
            <v>1422474546</v>
          </cell>
          <cell r="L234" t="b">
            <v>0</v>
          </cell>
          <cell r="M234">
            <v>7</v>
          </cell>
          <cell r="N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>
            <v>0</v>
          </cell>
          <cell r="H235" t="str">
            <v>US</v>
          </cell>
          <cell r="I235" t="str">
            <v>USD</v>
          </cell>
          <cell r="J235">
            <v>1475185972</v>
          </cell>
          <cell r="K235">
            <v>1472593972</v>
          </cell>
          <cell r="L235" t="b">
            <v>0</v>
          </cell>
          <cell r="M235">
            <v>0</v>
          </cell>
          <cell r="N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>
            <v>40</v>
          </cell>
          <cell r="H236" t="str">
            <v>US</v>
          </cell>
          <cell r="I236" t="str">
            <v>USD</v>
          </cell>
          <cell r="J236">
            <v>1434847859</v>
          </cell>
          <cell r="K236">
            <v>1431391859</v>
          </cell>
          <cell r="L236" t="b">
            <v>0</v>
          </cell>
          <cell r="M236">
            <v>5</v>
          </cell>
          <cell r="N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>
            <v>0</v>
          </cell>
          <cell r="H237" t="str">
            <v>US</v>
          </cell>
          <cell r="I237" t="str">
            <v>USD</v>
          </cell>
          <cell r="J237">
            <v>1436478497</v>
          </cell>
          <cell r="K237">
            <v>1433886497</v>
          </cell>
          <cell r="L237" t="b">
            <v>0</v>
          </cell>
          <cell r="M237">
            <v>0</v>
          </cell>
          <cell r="N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>
            <v>0</v>
          </cell>
          <cell r="H238" t="str">
            <v>US</v>
          </cell>
          <cell r="I238" t="str">
            <v>USD</v>
          </cell>
          <cell r="J238">
            <v>1451952000</v>
          </cell>
          <cell r="K238">
            <v>1447380099</v>
          </cell>
          <cell r="L238" t="b">
            <v>0</v>
          </cell>
          <cell r="M238">
            <v>0</v>
          </cell>
          <cell r="N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>
            <v>0</v>
          </cell>
          <cell r="H239" t="str">
            <v>US</v>
          </cell>
          <cell r="I239" t="str">
            <v>USD</v>
          </cell>
          <cell r="J239">
            <v>1457445069</v>
          </cell>
          <cell r="K239">
            <v>1452261069</v>
          </cell>
          <cell r="L239" t="b">
            <v>0</v>
          </cell>
          <cell r="M239">
            <v>1</v>
          </cell>
          <cell r="N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>
            <v>0</v>
          </cell>
          <cell r="H240" t="str">
            <v>US</v>
          </cell>
          <cell r="I240" t="str">
            <v>USD</v>
          </cell>
          <cell r="J240">
            <v>1483088400</v>
          </cell>
          <cell r="K240">
            <v>1481324760</v>
          </cell>
          <cell r="L240" t="b">
            <v>0</v>
          </cell>
          <cell r="M240">
            <v>0</v>
          </cell>
          <cell r="N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>
            <v>25</v>
          </cell>
          <cell r="H241" t="str">
            <v>AU</v>
          </cell>
          <cell r="I241" t="str">
            <v>AUD</v>
          </cell>
          <cell r="J241">
            <v>1446984000</v>
          </cell>
          <cell r="K241">
            <v>1445308730</v>
          </cell>
          <cell r="L241" t="b">
            <v>0</v>
          </cell>
          <cell r="M241">
            <v>5</v>
          </cell>
          <cell r="N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>
            <v>108</v>
          </cell>
          <cell r="H242" t="str">
            <v>US</v>
          </cell>
          <cell r="I242" t="str">
            <v>USD</v>
          </cell>
          <cell r="J242">
            <v>1367773211</v>
          </cell>
          <cell r="K242">
            <v>1363885211</v>
          </cell>
          <cell r="L242" t="b">
            <v>1</v>
          </cell>
          <cell r="M242">
            <v>137</v>
          </cell>
          <cell r="N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>
            <v>113</v>
          </cell>
          <cell r="H243" t="str">
            <v>US</v>
          </cell>
          <cell r="I243" t="str">
            <v>USD</v>
          </cell>
          <cell r="J243">
            <v>1419180304</v>
          </cell>
          <cell r="K243">
            <v>1415292304</v>
          </cell>
          <cell r="L243" t="b">
            <v>1</v>
          </cell>
          <cell r="M243">
            <v>376</v>
          </cell>
          <cell r="N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>
            <v>113</v>
          </cell>
          <cell r="H244" t="str">
            <v>US</v>
          </cell>
          <cell r="I244" t="str">
            <v>USD</v>
          </cell>
          <cell r="J244">
            <v>1324381790</v>
          </cell>
          <cell r="K244">
            <v>1321357790</v>
          </cell>
          <cell r="L244" t="b">
            <v>1</v>
          </cell>
          <cell r="M244">
            <v>202</v>
          </cell>
          <cell r="N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>
            <v>103</v>
          </cell>
          <cell r="H245" t="str">
            <v>US</v>
          </cell>
          <cell r="I245" t="str">
            <v>USD</v>
          </cell>
          <cell r="J245">
            <v>1393031304</v>
          </cell>
          <cell r="K245">
            <v>1390439304</v>
          </cell>
          <cell r="L245" t="b">
            <v>1</v>
          </cell>
          <cell r="M245">
            <v>328</v>
          </cell>
          <cell r="N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>
            <v>114</v>
          </cell>
          <cell r="H246" t="str">
            <v>US</v>
          </cell>
          <cell r="I246" t="str">
            <v>USD</v>
          </cell>
          <cell r="J246">
            <v>1268723160</v>
          </cell>
          <cell r="K246">
            <v>1265269559</v>
          </cell>
          <cell r="L246" t="b">
            <v>1</v>
          </cell>
          <cell r="M246">
            <v>84</v>
          </cell>
          <cell r="N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>
            <v>104</v>
          </cell>
          <cell r="H247" t="str">
            <v>US</v>
          </cell>
          <cell r="I247" t="str">
            <v>USD</v>
          </cell>
          <cell r="J247">
            <v>1345079785</v>
          </cell>
          <cell r="K247">
            <v>1342487785</v>
          </cell>
          <cell r="L247" t="b">
            <v>1</v>
          </cell>
          <cell r="M247">
            <v>96</v>
          </cell>
          <cell r="N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>
            <v>305</v>
          </cell>
          <cell r="H248" t="str">
            <v>US</v>
          </cell>
          <cell r="I248" t="str">
            <v>USD</v>
          </cell>
          <cell r="J248">
            <v>1292665405</v>
          </cell>
          <cell r="K248">
            <v>1288341805</v>
          </cell>
          <cell r="L248" t="b">
            <v>1</v>
          </cell>
          <cell r="M248">
            <v>223</v>
          </cell>
          <cell r="N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>
            <v>134</v>
          </cell>
          <cell r="H249" t="str">
            <v>US</v>
          </cell>
          <cell r="I249" t="str">
            <v>USD</v>
          </cell>
          <cell r="J249">
            <v>1287200340</v>
          </cell>
          <cell r="K249">
            <v>1284042614</v>
          </cell>
          <cell r="L249" t="b">
            <v>1</v>
          </cell>
          <cell r="M249">
            <v>62</v>
          </cell>
          <cell r="N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>
            <v>101</v>
          </cell>
          <cell r="H250" t="str">
            <v>US</v>
          </cell>
          <cell r="I250" t="str">
            <v>USD</v>
          </cell>
          <cell r="J250">
            <v>1325961309</v>
          </cell>
          <cell r="K250">
            <v>1322073309</v>
          </cell>
          <cell r="L250" t="b">
            <v>1</v>
          </cell>
          <cell r="M250">
            <v>146</v>
          </cell>
          <cell r="N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>
            <v>113</v>
          </cell>
          <cell r="H251" t="str">
            <v>US</v>
          </cell>
          <cell r="I251" t="str">
            <v>USD</v>
          </cell>
          <cell r="J251">
            <v>1282498800</v>
          </cell>
          <cell r="K251">
            <v>1275603020</v>
          </cell>
          <cell r="L251" t="b">
            <v>1</v>
          </cell>
          <cell r="M251">
            <v>235</v>
          </cell>
          <cell r="N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>
            <v>106</v>
          </cell>
          <cell r="H252" t="str">
            <v>US</v>
          </cell>
          <cell r="I252" t="str">
            <v>USD</v>
          </cell>
          <cell r="J252">
            <v>1370525691</v>
          </cell>
          <cell r="K252">
            <v>1367933691</v>
          </cell>
          <cell r="L252" t="b">
            <v>1</v>
          </cell>
          <cell r="M252">
            <v>437</v>
          </cell>
          <cell r="N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>
            <v>126</v>
          </cell>
          <cell r="H253" t="str">
            <v>US</v>
          </cell>
          <cell r="I253" t="str">
            <v>USD</v>
          </cell>
          <cell r="J253">
            <v>1337194800</v>
          </cell>
          <cell r="K253">
            <v>1334429646</v>
          </cell>
          <cell r="L253" t="b">
            <v>1</v>
          </cell>
          <cell r="M253">
            <v>77</v>
          </cell>
          <cell r="N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>
            <v>185</v>
          </cell>
          <cell r="H254" t="str">
            <v>US</v>
          </cell>
          <cell r="I254" t="str">
            <v>USD</v>
          </cell>
          <cell r="J254">
            <v>1275364740</v>
          </cell>
          <cell r="K254">
            <v>1269878058</v>
          </cell>
          <cell r="L254" t="b">
            <v>1</v>
          </cell>
          <cell r="M254">
            <v>108</v>
          </cell>
          <cell r="N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>
            <v>101</v>
          </cell>
          <cell r="H255" t="str">
            <v>US</v>
          </cell>
          <cell r="I255" t="str">
            <v>USD</v>
          </cell>
          <cell r="J255">
            <v>1329320235</v>
          </cell>
          <cell r="K255">
            <v>1326728235</v>
          </cell>
          <cell r="L255" t="b">
            <v>1</v>
          </cell>
          <cell r="M255">
            <v>7</v>
          </cell>
          <cell r="N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>
            <v>117</v>
          </cell>
          <cell r="H256" t="str">
            <v>US</v>
          </cell>
          <cell r="I256" t="str">
            <v>USD</v>
          </cell>
          <cell r="J256">
            <v>1445047200</v>
          </cell>
          <cell r="K256">
            <v>1442443910</v>
          </cell>
          <cell r="L256" t="b">
            <v>1</v>
          </cell>
          <cell r="M256">
            <v>314</v>
          </cell>
          <cell r="N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>
            <v>107</v>
          </cell>
          <cell r="H257" t="str">
            <v>US</v>
          </cell>
          <cell r="I257" t="str">
            <v>USD</v>
          </cell>
          <cell r="J257">
            <v>1300275482</v>
          </cell>
          <cell r="K257">
            <v>1297687082</v>
          </cell>
          <cell r="L257" t="b">
            <v>1</v>
          </cell>
          <cell r="M257">
            <v>188</v>
          </cell>
          <cell r="N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>
            <v>139</v>
          </cell>
          <cell r="H258" t="str">
            <v>US</v>
          </cell>
          <cell r="I258" t="str">
            <v>USD</v>
          </cell>
          <cell r="J258">
            <v>1363458467</v>
          </cell>
          <cell r="K258">
            <v>1360866467</v>
          </cell>
          <cell r="L258" t="b">
            <v>1</v>
          </cell>
          <cell r="M258">
            <v>275</v>
          </cell>
          <cell r="N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>
            <v>107</v>
          </cell>
          <cell r="H259" t="str">
            <v>US</v>
          </cell>
          <cell r="I259" t="str">
            <v>USD</v>
          </cell>
          <cell r="J259">
            <v>1463670162</v>
          </cell>
          <cell r="K259">
            <v>1461078162</v>
          </cell>
          <cell r="L259" t="b">
            <v>1</v>
          </cell>
          <cell r="M259">
            <v>560</v>
          </cell>
          <cell r="N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>
            <v>191</v>
          </cell>
          <cell r="H260" t="str">
            <v>US</v>
          </cell>
          <cell r="I260" t="str">
            <v>USD</v>
          </cell>
          <cell r="J260">
            <v>1308359666</v>
          </cell>
          <cell r="K260">
            <v>1305767666</v>
          </cell>
          <cell r="L260" t="b">
            <v>1</v>
          </cell>
          <cell r="M260">
            <v>688</v>
          </cell>
          <cell r="N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>
            <v>132</v>
          </cell>
          <cell r="H261" t="str">
            <v>US</v>
          </cell>
          <cell r="I261" t="str">
            <v>USD</v>
          </cell>
          <cell r="J261">
            <v>1428514969</v>
          </cell>
          <cell r="K261">
            <v>1425922969</v>
          </cell>
          <cell r="L261" t="b">
            <v>1</v>
          </cell>
          <cell r="M261">
            <v>942</v>
          </cell>
          <cell r="N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>
            <v>106</v>
          </cell>
          <cell r="H262" t="str">
            <v>US</v>
          </cell>
          <cell r="I262" t="str">
            <v>USD</v>
          </cell>
          <cell r="J262">
            <v>1279360740</v>
          </cell>
          <cell r="K262">
            <v>1275415679</v>
          </cell>
          <cell r="L262" t="b">
            <v>1</v>
          </cell>
          <cell r="M262">
            <v>88</v>
          </cell>
          <cell r="N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>
            <v>107</v>
          </cell>
          <cell r="H263" t="str">
            <v>US</v>
          </cell>
          <cell r="I263" t="str">
            <v>USD</v>
          </cell>
          <cell r="J263">
            <v>1339080900</v>
          </cell>
          <cell r="K263">
            <v>1334783704</v>
          </cell>
          <cell r="L263" t="b">
            <v>1</v>
          </cell>
          <cell r="M263">
            <v>220</v>
          </cell>
          <cell r="N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>
            <v>240</v>
          </cell>
          <cell r="H264" t="str">
            <v>US</v>
          </cell>
          <cell r="I264" t="str">
            <v>USD</v>
          </cell>
          <cell r="J264">
            <v>1298699828</v>
          </cell>
          <cell r="K264">
            <v>1294811828</v>
          </cell>
          <cell r="L264" t="b">
            <v>1</v>
          </cell>
          <cell r="M264">
            <v>145</v>
          </cell>
          <cell r="N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>
            <v>118</v>
          </cell>
          <cell r="H265" t="str">
            <v>US</v>
          </cell>
          <cell r="I265" t="str">
            <v>USD</v>
          </cell>
          <cell r="J265">
            <v>1348786494</v>
          </cell>
          <cell r="K265">
            <v>1346194494</v>
          </cell>
          <cell r="L265" t="b">
            <v>1</v>
          </cell>
          <cell r="M265">
            <v>963</v>
          </cell>
          <cell r="N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>
            <v>118</v>
          </cell>
          <cell r="H266" t="str">
            <v>US</v>
          </cell>
          <cell r="I266" t="str">
            <v>USD</v>
          </cell>
          <cell r="J266">
            <v>1336747995</v>
          </cell>
          <cell r="K266">
            <v>1334155995</v>
          </cell>
          <cell r="L266" t="b">
            <v>1</v>
          </cell>
          <cell r="M266">
            <v>91</v>
          </cell>
          <cell r="N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>
            <v>111</v>
          </cell>
          <cell r="H267" t="str">
            <v>US</v>
          </cell>
          <cell r="I267" t="str">
            <v>USD</v>
          </cell>
          <cell r="J267">
            <v>1273522560</v>
          </cell>
          <cell r="K267">
            <v>1269928430</v>
          </cell>
          <cell r="L267" t="b">
            <v>1</v>
          </cell>
          <cell r="M267">
            <v>58</v>
          </cell>
          <cell r="N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>
            <v>146</v>
          </cell>
          <cell r="H268" t="str">
            <v>US</v>
          </cell>
          <cell r="I268" t="str">
            <v>USD</v>
          </cell>
          <cell r="J268">
            <v>1271994660</v>
          </cell>
          <cell r="K268">
            <v>1264565507</v>
          </cell>
          <cell r="L268" t="b">
            <v>1</v>
          </cell>
          <cell r="M268">
            <v>36</v>
          </cell>
          <cell r="N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>
            <v>132</v>
          </cell>
          <cell r="H269" t="str">
            <v>GB</v>
          </cell>
          <cell r="I269" t="str">
            <v>GBP</v>
          </cell>
          <cell r="J269">
            <v>1403693499</v>
          </cell>
          <cell r="K269">
            <v>1401101499</v>
          </cell>
          <cell r="L269" t="b">
            <v>1</v>
          </cell>
          <cell r="M269">
            <v>165</v>
          </cell>
          <cell r="N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>
            <v>111</v>
          </cell>
          <cell r="H270" t="str">
            <v>US</v>
          </cell>
          <cell r="I270" t="str">
            <v>USD</v>
          </cell>
          <cell r="J270">
            <v>1320640778</v>
          </cell>
          <cell r="K270">
            <v>1316749178</v>
          </cell>
          <cell r="L270" t="b">
            <v>1</v>
          </cell>
          <cell r="M270">
            <v>111</v>
          </cell>
          <cell r="N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>
            <v>147</v>
          </cell>
          <cell r="H271" t="str">
            <v>AU</v>
          </cell>
          <cell r="I271" t="str">
            <v>AUD</v>
          </cell>
          <cell r="J271">
            <v>1487738622</v>
          </cell>
          <cell r="K271">
            <v>1485146622</v>
          </cell>
          <cell r="L271" t="b">
            <v>1</v>
          </cell>
          <cell r="M271">
            <v>1596</v>
          </cell>
          <cell r="N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>
            <v>153</v>
          </cell>
          <cell r="H272" t="str">
            <v>US</v>
          </cell>
          <cell r="I272" t="str">
            <v>USD</v>
          </cell>
          <cell r="J272">
            <v>1306296000</v>
          </cell>
          <cell r="K272">
            <v>1301950070</v>
          </cell>
          <cell r="L272" t="b">
            <v>1</v>
          </cell>
          <cell r="M272">
            <v>61</v>
          </cell>
          <cell r="N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>
            <v>105</v>
          </cell>
          <cell r="H273" t="str">
            <v>US</v>
          </cell>
          <cell r="I273" t="str">
            <v>USD</v>
          </cell>
          <cell r="J273">
            <v>1388649600</v>
          </cell>
          <cell r="K273">
            <v>1386123861</v>
          </cell>
          <cell r="L273" t="b">
            <v>1</v>
          </cell>
          <cell r="M273">
            <v>287</v>
          </cell>
          <cell r="N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>
            <v>177</v>
          </cell>
          <cell r="H274" t="str">
            <v>US</v>
          </cell>
          <cell r="I274" t="str">
            <v>USD</v>
          </cell>
          <cell r="J274">
            <v>1272480540</v>
          </cell>
          <cell r="K274">
            <v>1267220191</v>
          </cell>
          <cell r="L274" t="b">
            <v>1</v>
          </cell>
          <cell r="M274">
            <v>65</v>
          </cell>
          <cell r="N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>
            <v>108</v>
          </cell>
          <cell r="H275" t="str">
            <v>US</v>
          </cell>
          <cell r="I275" t="str">
            <v>USD</v>
          </cell>
          <cell r="J275">
            <v>1309694266</v>
          </cell>
          <cell r="K275">
            <v>1307102266</v>
          </cell>
          <cell r="L275" t="b">
            <v>1</v>
          </cell>
          <cell r="M275">
            <v>118</v>
          </cell>
          <cell r="N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>
            <v>156</v>
          </cell>
          <cell r="H276" t="str">
            <v>US</v>
          </cell>
          <cell r="I276" t="str">
            <v>USD</v>
          </cell>
          <cell r="J276">
            <v>1333609140</v>
          </cell>
          <cell r="K276">
            <v>1330638829</v>
          </cell>
          <cell r="L276" t="b">
            <v>1</v>
          </cell>
          <cell r="M276">
            <v>113</v>
          </cell>
          <cell r="N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>
            <v>108</v>
          </cell>
          <cell r="H277" t="str">
            <v>US</v>
          </cell>
          <cell r="I277" t="str">
            <v>USD</v>
          </cell>
          <cell r="J277">
            <v>1352511966</v>
          </cell>
          <cell r="K277">
            <v>1349916366</v>
          </cell>
          <cell r="L277" t="b">
            <v>1</v>
          </cell>
          <cell r="M277">
            <v>332</v>
          </cell>
          <cell r="N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>
            <v>148</v>
          </cell>
          <cell r="H278" t="str">
            <v>US</v>
          </cell>
          <cell r="I278" t="str">
            <v>USD</v>
          </cell>
          <cell r="J278">
            <v>1335574674</v>
          </cell>
          <cell r="K278">
            <v>1330394274</v>
          </cell>
          <cell r="L278" t="b">
            <v>1</v>
          </cell>
          <cell r="M278">
            <v>62</v>
          </cell>
          <cell r="N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>
            <v>110</v>
          </cell>
          <cell r="H279" t="str">
            <v>US</v>
          </cell>
          <cell r="I279" t="str">
            <v>USD</v>
          </cell>
          <cell r="J279">
            <v>1432416219</v>
          </cell>
          <cell r="K279">
            <v>1429824219</v>
          </cell>
          <cell r="L279" t="b">
            <v>1</v>
          </cell>
          <cell r="M279">
            <v>951</v>
          </cell>
          <cell r="N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>
            <v>150</v>
          </cell>
          <cell r="H280" t="str">
            <v>US</v>
          </cell>
          <cell r="I280" t="str">
            <v>USD</v>
          </cell>
          <cell r="J280">
            <v>1350003539</v>
          </cell>
          <cell r="K280">
            <v>1347411539</v>
          </cell>
          <cell r="L280" t="b">
            <v>1</v>
          </cell>
          <cell r="M280">
            <v>415</v>
          </cell>
          <cell r="N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>
            <v>157</v>
          </cell>
          <cell r="H281" t="str">
            <v>US</v>
          </cell>
          <cell r="I281" t="str">
            <v>USD</v>
          </cell>
          <cell r="J281">
            <v>1488160860</v>
          </cell>
          <cell r="K281">
            <v>1485237096</v>
          </cell>
          <cell r="L281" t="b">
            <v>1</v>
          </cell>
          <cell r="M281">
            <v>305</v>
          </cell>
          <cell r="N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>
            <v>156</v>
          </cell>
          <cell r="H282" t="str">
            <v>US</v>
          </cell>
          <cell r="I282" t="str">
            <v>USD</v>
          </cell>
          <cell r="J282">
            <v>1401459035</v>
          </cell>
          <cell r="K282">
            <v>1397571035</v>
          </cell>
          <cell r="L282" t="b">
            <v>1</v>
          </cell>
          <cell r="M282">
            <v>2139</v>
          </cell>
          <cell r="N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>
            <v>121</v>
          </cell>
          <cell r="H283" t="str">
            <v>US</v>
          </cell>
          <cell r="I283" t="str">
            <v>USD</v>
          </cell>
          <cell r="J283">
            <v>1249932360</v>
          </cell>
          <cell r="K283">
            <v>1242532513</v>
          </cell>
          <cell r="L283" t="b">
            <v>1</v>
          </cell>
          <cell r="M283">
            <v>79</v>
          </cell>
          <cell r="N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>
            <v>101</v>
          </cell>
          <cell r="H284" t="str">
            <v>US</v>
          </cell>
          <cell r="I284" t="str">
            <v>USD</v>
          </cell>
          <cell r="J284">
            <v>1266876000</v>
          </cell>
          <cell r="K284">
            <v>1263679492</v>
          </cell>
          <cell r="L284" t="b">
            <v>1</v>
          </cell>
          <cell r="M284">
            <v>179</v>
          </cell>
          <cell r="N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>
            <v>114</v>
          </cell>
          <cell r="H285" t="str">
            <v>US</v>
          </cell>
          <cell r="I285" t="str">
            <v>USD</v>
          </cell>
          <cell r="J285">
            <v>1306904340</v>
          </cell>
          <cell r="K285">
            <v>1305219744</v>
          </cell>
          <cell r="L285" t="b">
            <v>1</v>
          </cell>
          <cell r="M285">
            <v>202</v>
          </cell>
          <cell r="N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>
            <v>105</v>
          </cell>
          <cell r="H286" t="str">
            <v>US</v>
          </cell>
          <cell r="I286" t="str">
            <v>USD</v>
          </cell>
          <cell r="J286">
            <v>1327167780</v>
          </cell>
          <cell r="K286">
            <v>1325007780</v>
          </cell>
          <cell r="L286" t="b">
            <v>1</v>
          </cell>
          <cell r="M286">
            <v>760</v>
          </cell>
          <cell r="N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>
            <v>229</v>
          </cell>
          <cell r="H287" t="str">
            <v>US</v>
          </cell>
          <cell r="I287" t="str">
            <v>USD</v>
          </cell>
          <cell r="J287">
            <v>1379614128</v>
          </cell>
          <cell r="K287">
            <v>1377022128</v>
          </cell>
          <cell r="L287" t="b">
            <v>1</v>
          </cell>
          <cell r="M287">
            <v>563</v>
          </cell>
          <cell r="N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>
            <v>109</v>
          </cell>
          <cell r="H288" t="str">
            <v>US</v>
          </cell>
          <cell r="I288" t="str">
            <v>USD</v>
          </cell>
          <cell r="J288">
            <v>1364236524</v>
          </cell>
          <cell r="K288">
            <v>1360352124</v>
          </cell>
          <cell r="L288" t="b">
            <v>1</v>
          </cell>
          <cell r="M288">
            <v>135</v>
          </cell>
          <cell r="N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>
            <v>176</v>
          </cell>
          <cell r="H289" t="str">
            <v>US</v>
          </cell>
          <cell r="I289" t="str">
            <v>USD</v>
          </cell>
          <cell r="J289">
            <v>1351828800</v>
          </cell>
          <cell r="K289">
            <v>1349160018</v>
          </cell>
          <cell r="L289" t="b">
            <v>1</v>
          </cell>
          <cell r="M289">
            <v>290</v>
          </cell>
          <cell r="N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>
            <v>103</v>
          </cell>
          <cell r="H290" t="str">
            <v>US</v>
          </cell>
          <cell r="I290" t="str">
            <v>USD</v>
          </cell>
          <cell r="J290">
            <v>1340683393</v>
          </cell>
          <cell r="K290">
            <v>1337659393</v>
          </cell>
          <cell r="L290" t="b">
            <v>1</v>
          </cell>
          <cell r="M290">
            <v>447</v>
          </cell>
          <cell r="N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>
            <v>105</v>
          </cell>
          <cell r="H291" t="str">
            <v>GB</v>
          </cell>
          <cell r="I291" t="str">
            <v>GBP</v>
          </cell>
          <cell r="J291">
            <v>1383389834</v>
          </cell>
          <cell r="K291">
            <v>1380797834</v>
          </cell>
          <cell r="L291" t="b">
            <v>1</v>
          </cell>
          <cell r="M291">
            <v>232</v>
          </cell>
          <cell r="N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>
            <v>107</v>
          </cell>
          <cell r="H292" t="str">
            <v>US</v>
          </cell>
          <cell r="I292" t="str">
            <v>USD</v>
          </cell>
          <cell r="J292">
            <v>1296633540</v>
          </cell>
          <cell r="K292">
            <v>1292316697</v>
          </cell>
          <cell r="L292" t="b">
            <v>1</v>
          </cell>
          <cell r="M292">
            <v>168</v>
          </cell>
          <cell r="N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>
            <v>120</v>
          </cell>
          <cell r="H293" t="str">
            <v>US</v>
          </cell>
          <cell r="I293" t="str">
            <v>USD</v>
          </cell>
          <cell r="J293">
            <v>1367366460</v>
          </cell>
          <cell r="K293">
            <v>1365791246</v>
          </cell>
          <cell r="L293" t="b">
            <v>1</v>
          </cell>
          <cell r="M293">
            <v>128</v>
          </cell>
          <cell r="N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>
            <v>102</v>
          </cell>
          <cell r="H294" t="str">
            <v>US</v>
          </cell>
          <cell r="I294" t="str">
            <v>USD</v>
          </cell>
          <cell r="J294">
            <v>1319860740</v>
          </cell>
          <cell r="K294">
            <v>1317064599</v>
          </cell>
          <cell r="L294" t="b">
            <v>1</v>
          </cell>
          <cell r="M294">
            <v>493</v>
          </cell>
          <cell r="N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>
            <v>101</v>
          </cell>
          <cell r="H295" t="str">
            <v>US</v>
          </cell>
          <cell r="I295" t="str">
            <v>USD</v>
          </cell>
          <cell r="J295">
            <v>1398009714</v>
          </cell>
          <cell r="K295">
            <v>1395417714</v>
          </cell>
          <cell r="L295" t="b">
            <v>1</v>
          </cell>
          <cell r="M295">
            <v>131</v>
          </cell>
          <cell r="N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>
            <v>100</v>
          </cell>
          <cell r="H296" t="str">
            <v>US</v>
          </cell>
          <cell r="I296" t="str">
            <v>USD</v>
          </cell>
          <cell r="J296">
            <v>1279555200</v>
          </cell>
          <cell r="K296">
            <v>1276480894</v>
          </cell>
          <cell r="L296" t="b">
            <v>1</v>
          </cell>
          <cell r="M296">
            <v>50</v>
          </cell>
          <cell r="N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>
            <v>133</v>
          </cell>
          <cell r="H297" t="str">
            <v>US</v>
          </cell>
          <cell r="I297" t="str">
            <v>USD</v>
          </cell>
          <cell r="J297">
            <v>1383264000</v>
          </cell>
          <cell r="K297">
            <v>1378080409</v>
          </cell>
          <cell r="L297" t="b">
            <v>1</v>
          </cell>
          <cell r="M297">
            <v>665</v>
          </cell>
          <cell r="N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>
            <v>119</v>
          </cell>
          <cell r="H298" t="str">
            <v>US</v>
          </cell>
          <cell r="I298" t="str">
            <v>USD</v>
          </cell>
          <cell r="J298">
            <v>1347017083</v>
          </cell>
          <cell r="K298">
            <v>1344857083</v>
          </cell>
          <cell r="L298" t="b">
            <v>1</v>
          </cell>
          <cell r="M298">
            <v>129</v>
          </cell>
          <cell r="N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>
            <v>101</v>
          </cell>
          <cell r="H299" t="str">
            <v>US</v>
          </cell>
          <cell r="I299" t="str">
            <v>USD</v>
          </cell>
          <cell r="J299">
            <v>1430452740</v>
          </cell>
          <cell r="K299">
            <v>1427390901</v>
          </cell>
          <cell r="L299" t="b">
            <v>1</v>
          </cell>
          <cell r="M299">
            <v>142</v>
          </cell>
          <cell r="N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>
            <v>109</v>
          </cell>
          <cell r="H300" t="str">
            <v>US</v>
          </cell>
          <cell r="I300" t="str">
            <v>USD</v>
          </cell>
          <cell r="J300">
            <v>1399669200</v>
          </cell>
          <cell r="K300">
            <v>1394536048</v>
          </cell>
          <cell r="L300" t="b">
            <v>1</v>
          </cell>
          <cell r="M300">
            <v>2436</v>
          </cell>
          <cell r="N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>
            <v>179</v>
          </cell>
          <cell r="H301" t="str">
            <v>US</v>
          </cell>
          <cell r="I301" t="str">
            <v>USD</v>
          </cell>
          <cell r="J301">
            <v>1289975060</v>
          </cell>
          <cell r="K301">
            <v>1287379460</v>
          </cell>
          <cell r="L301" t="b">
            <v>1</v>
          </cell>
          <cell r="M301">
            <v>244</v>
          </cell>
          <cell r="N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>
            <v>102</v>
          </cell>
          <cell r="H302" t="str">
            <v>US</v>
          </cell>
          <cell r="I302" t="str">
            <v>USD</v>
          </cell>
          <cell r="J302">
            <v>1303686138</v>
          </cell>
          <cell r="K302">
            <v>1301007738</v>
          </cell>
          <cell r="L302" t="b">
            <v>1</v>
          </cell>
          <cell r="M302">
            <v>298</v>
          </cell>
          <cell r="N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>
            <v>119</v>
          </cell>
          <cell r="H303" t="str">
            <v>US</v>
          </cell>
          <cell r="I303" t="str">
            <v>USD</v>
          </cell>
          <cell r="J303">
            <v>1363711335</v>
          </cell>
          <cell r="K303">
            <v>1360258935</v>
          </cell>
          <cell r="L303" t="b">
            <v>1</v>
          </cell>
          <cell r="M303">
            <v>251</v>
          </cell>
          <cell r="N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>
            <v>100</v>
          </cell>
          <cell r="H304" t="str">
            <v>US</v>
          </cell>
          <cell r="I304" t="str">
            <v>USD</v>
          </cell>
          <cell r="J304">
            <v>1330115638</v>
          </cell>
          <cell r="K304">
            <v>1327523638</v>
          </cell>
          <cell r="L304" t="b">
            <v>1</v>
          </cell>
          <cell r="M304">
            <v>108</v>
          </cell>
          <cell r="N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>
            <v>137</v>
          </cell>
          <cell r="H305" t="str">
            <v>US</v>
          </cell>
          <cell r="I305" t="str">
            <v>USD</v>
          </cell>
          <cell r="J305">
            <v>1338601346</v>
          </cell>
          <cell r="K305">
            <v>1336009346</v>
          </cell>
          <cell r="L305" t="b">
            <v>1</v>
          </cell>
          <cell r="M305">
            <v>82</v>
          </cell>
          <cell r="N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>
            <v>232</v>
          </cell>
          <cell r="H306" t="str">
            <v>US</v>
          </cell>
          <cell r="I306" t="str">
            <v>USD</v>
          </cell>
          <cell r="J306">
            <v>1346464800</v>
          </cell>
          <cell r="K306">
            <v>1343096197</v>
          </cell>
          <cell r="L306" t="b">
            <v>1</v>
          </cell>
          <cell r="M306">
            <v>74</v>
          </cell>
          <cell r="N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>
            <v>130</v>
          </cell>
          <cell r="H307" t="str">
            <v>US</v>
          </cell>
          <cell r="I307" t="str">
            <v>USD</v>
          </cell>
          <cell r="J307">
            <v>1331392049</v>
          </cell>
          <cell r="K307">
            <v>1328800049</v>
          </cell>
          <cell r="L307" t="b">
            <v>1</v>
          </cell>
          <cell r="M307">
            <v>189</v>
          </cell>
          <cell r="N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>
            <v>293</v>
          </cell>
          <cell r="H308" t="str">
            <v>US</v>
          </cell>
          <cell r="I308" t="str">
            <v>USD</v>
          </cell>
          <cell r="J308">
            <v>1363806333</v>
          </cell>
          <cell r="K308">
            <v>1362081933</v>
          </cell>
          <cell r="L308" t="b">
            <v>1</v>
          </cell>
          <cell r="M308">
            <v>80</v>
          </cell>
          <cell r="N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>
            <v>111</v>
          </cell>
          <cell r="H309" t="str">
            <v>US</v>
          </cell>
          <cell r="I309" t="str">
            <v>USD</v>
          </cell>
          <cell r="J309">
            <v>1360276801</v>
          </cell>
          <cell r="K309">
            <v>1357684801</v>
          </cell>
          <cell r="L309" t="b">
            <v>1</v>
          </cell>
          <cell r="M309">
            <v>576</v>
          </cell>
          <cell r="N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>
            <v>106</v>
          </cell>
          <cell r="H310" t="str">
            <v>US</v>
          </cell>
          <cell r="I310" t="str">
            <v>USD</v>
          </cell>
          <cell r="J310">
            <v>1299775210</v>
          </cell>
          <cell r="K310">
            <v>1295887210</v>
          </cell>
          <cell r="L310" t="b">
            <v>1</v>
          </cell>
          <cell r="M310">
            <v>202</v>
          </cell>
          <cell r="N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>
            <v>119</v>
          </cell>
          <cell r="H311" t="str">
            <v>US</v>
          </cell>
          <cell r="I311" t="str">
            <v>USD</v>
          </cell>
          <cell r="J311">
            <v>1346695334</v>
          </cell>
          <cell r="K311">
            <v>1344880934</v>
          </cell>
          <cell r="L311" t="b">
            <v>1</v>
          </cell>
          <cell r="M311">
            <v>238</v>
          </cell>
          <cell r="N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>
            <v>104</v>
          </cell>
          <cell r="H312" t="str">
            <v>US</v>
          </cell>
          <cell r="I312" t="str">
            <v>USD</v>
          </cell>
          <cell r="J312">
            <v>1319076000</v>
          </cell>
          <cell r="K312">
            <v>1317788623</v>
          </cell>
          <cell r="L312" t="b">
            <v>1</v>
          </cell>
          <cell r="M312">
            <v>36</v>
          </cell>
          <cell r="N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>
            <v>104</v>
          </cell>
          <cell r="H313" t="str">
            <v>US</v>
          </cell>
          <cell r="I313" t="str">
            <v>USD</v>
          </cell>
          <cell r="J313">
            <v>1325404740</v>
          </cell>
          <cell r="K313">
            <v>1321852592</v>
          </cell>
          <cell r="L313" t="b">
            <v>1</v>
          </cell>
          <cell r="M313">
            <v>150</v>
          </cell>
          <cell r="N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>
            <v>112</v>
          </cell>
          <cell r="H314" t="str">
            <v>US</v>
          </cell>
          <cell r="I314" t="str">
            <v>USD</v>
          </cell>
          <cell r="J314">
            <v>1365973432</v>
          </cell>
          <cell r="K314">
            <v>1363381432</v>
          </cell>
          <cell r="L314" t="b">
            <v>1</v>
          </cell>
          <cell r="M314">
            <v>146</v>
          </cell>
          <cell r="N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>
            <v>105</v>
          </cell>
          <cell r="H315" t="str">
            <v>US</v>
          </cell>
          <cell r="I315" t="str">
            <v>USD</v>
          </cell>
          <cell r="J315">
            <v>1281542340</v>
          </cell>
          <cell r="K315">
            <v>1277702894</v>
          </cell>
          <cell r="L315" t="b">
            <v>1</v>
          </cell>
          <cell r="M315">
            <v>222</v>
          </cell>
          <cell r="N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>
            <v>385</v>
          </cell>
          <cell r="H316" t="str">
            <v>US</v>
          </cell>
          <cell r="I316" t="str">
            <v>USD</v>
          </cell>
          <cell r="J316">
            <v>1362167988</v>
          </cell>
          <cell r="K316">
            <v>1359575988</v>
          </cell>
          <cell r="L316" t="b">
            <v>1</v>
          </cell>
          <cell r="M316">
            <v>120</v>
          </cell>
          <cell r="N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>
            <v>101</v>
          </cell>
          <cell r="H317" t="str">
            <v>US</v>
          </cell>
          <cell r="I317" t="str">
            <v>USD</v>
          </cell>
          <cell r="J317">
            <v>1345660334</v>
          </cell>
          <cell r="K317">
            <v>1343068334</v>
          </cell>
          <cell r="L317" t="b">
            <v>1</v>
          </cell>
          <cell r="M317">
            <v>126</v>
          </cell>
          <cell r="N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>
            <v>114</v>
          </cell>
          <cell r="H318" t="str">
            <v>CA</v>
          </cell>
          <cell r="I318" t="str">
            <v>CAD</v>
          </cell>
          <cell r="J318">
            <v>1418273940</v>
          </cell>
          <cell r="K318">
            <v>1415398197</v>
          </cell>
          <cell r="L318" t="b">
            <v>1</v>
          </cell>
          <cell r="M318">
            <v>158</v>
          </cell>
          <cell r="N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>
            <v>101</v>
          </cell>
          <cell r="H319" t="str">
            <v>US</v>
          </cell>
          <cell r="I319" t="str">
            <v>USD</v>
          </cell>
          <cell r="J319">
            <v>1386778483</v>
          </cell>
          <cell r="K319">
            <v>1384186483</v>
          </cell>
          <cell r="L319" t="b">
            <v>1</v>
          </cell>
          <cell r="M319">
            <v>316</v>
          </cell>
          <cell r="N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>
            <v>283</v>
          </cell>
          <cell r="H320" t="str">
            <v>US</v>
          </cell>
          <cell r="I320" t="str">
            <v>USD</v>
          </cell>
          <cell r="J320">
            <v>1364342151</v>
          </cell>
          <cell r="K320">
            <v>1361753751</v>
          </cell>
          <cell r="L320" t="b">
            <v>1</v>
          </cell>
          <cell r="M320">
            <v>284</v>
          </cell>
          <cell r="N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>
            <v>113</v>
          </cell>
          <cell r="H321" t="str">
            <v>US</v>
          </cell>
          <cell r="I321" t="str">
            <v>USD</v>
          </cell>
          <cell r="J321">
            <v>1265097540</v>
          </cell>
          <cell r="K321">
            <v>1257538029</v>
          </cell>
          <cell r="L321" t="b">
            <v>1</v>
          </cell>
          <cell r="M321">
            <v>51</v>
          </cell>
          <cell r="N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>
            <v>107</v>
          </cell>
          <cell r="H322" t="str">
            <v>GB</v>
          </cell>
          <cell r="I322" t="str">
            <v>GBP</v>
          </cell>
          <cell r="J322">
            <v>1450825200</v>
          </cell>
          <cell r="K322">
            <v>1448284433</v>
          </cell>
          <cell r="L322" t="b">
            <v>1</v>
          </cell>
          <cell r="M322">
            <v>158</v>
          </cell>
          <cell r="N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>
            <v>103</v>
          </cell>
          <cell r="H323" t="str">
            <v>DE</v>
          </cell>
          <cell r="I323" t="str">
            <v>EUR</v>
          </cell>
          <cell r="J323">
            <v>1478605386</v>
          </cell>
          <cell r="K323">
            <v>1475577786</v>
          </cell>
          <cell r="L323" t="b">
            <v>1</v>
          </cell>
          <cell r="M323">
            <v>337</v>
          </cell>
          <cell r="N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>
            <v>108</v>
          </cell>
          <cell r="H324" t="str">
            <v>US</v>
          </cell>
          <cell r="I324" t="str">
            <v>USD</v>
          </cell>
          <cell r="J324">
            <v>1463146848</v>
          </cell>
          <cell r="K324">
            <v>1460554848</v>
          </cell>
          <cell r="L324" t="b">
            <v>1</v>
          </cell>
          <cell r="M324">
            <v>186</v>
          </cell>
          <cell r="N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>
            <v>123</v>
          </cell>
          <cell r="H325" t="str">
            <v>US</v>
          </cell>
          <cell r="I325" t="str">
            <v>USD</v>
          </cell>
          <cell r="J325">
            <v>1482307140</v>
          </cell>
          <cell r="K325">
            <v>1479886966</v>
          </cell>
          <cell r="L325" t="b">
            <v>1</v>
          </cell>
          <cell r="M325">
            <v>58</v>
          </cell>
          <cell r="N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>
            <v>102</v>
          </cell>
          <cell r="H326" t="str">
            <v>US</v>
          </cell>
          <cell r="I326" t="str">
            <v>USD</v>
          </cell>
          <cell r="J326">
            <v>1438441308</v>
          </cell>
          <cell r="K326">
            <v>1435590108</v>
          </cell>
          <cell r="L326" t="b">
            <v>1</v>
          </cell>
          <cell r="M326">
            <v>82</v>
          </cell>
          <cell r="N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>
            <v>104</v>
          </cell>
          <cell r="H327" t="str">
            <v>US</v>
          </cell>
          <cell r="I327" t="str">
            <v>USD</v>
          </cell>
          <cell r="J327">
            <v>1482208233</v>
          </cell>
          <cell r="K327">
            <v>1479184233</v>
          </cell>
          <cell r="L327" t="b">
            <v>1</v>
          </cell>
          <cell r="M327">
            <v>736</v>
          </cell>
          <cell r="N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>
            <v>113</v>
          </cell>
          <cell r="H328" t="str">
            <v>US</v>
          </cell>
          <cell r="I328" t="str">
            <v>USD</v>
          </cell>
          <cell r="J328">
            <v>1489532220</v>
          </cell>
          <cell r="K328">
            <v>1486625606</v>
          </cell>
          <cell r="L328" t="b">
            <v>1</v>
          </cell>
          <cell r="M328">
            <v>1151</v>
          </cell>
          <cell r="N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>
            <v>136</v>
          </cell>
          <cell r="H329" t="str">
            <v>US</v>
          </cell>
          <cell r="I329" t="str">
            <v>USD</v>
          </cell>
          <cell r="J329">
            <v>1427011200</v>
          </cell>
          <cell r="K329">
            <v>1424669929</v>
          </cell>
          <cell r="L329" t="b">
            <v>1</v>
          </cell>
          <cell r="M329">
            <v>34</v>
          </cell>
          <cell r="N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>
            <v>104</v>
          </cell>
          <cell r="H330" t="str">
            <v>US</v>
          </cell>
          <cell r="I330" t="str">
            <v>USD</v>
          </cell>
          <cell r="J330">
            <v>1446350400</v>
          </cell>
          <cell r="K330">
            <v>1443739388</v>
          </cell>
          <cell r="L330" t="b">
            <v>1</v>
          </cell>
          <cell r="M330">
            <v>498</v>
          </cell>
          <cell r="N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>
            <v>106</v>
          </cell>
          <cell r="H331" t="str">
            <v>US</v>
          </cell>
          <cell r="I331" t="str">
            <v>USD</v>
          </cell>
          <cell r="J331">
            <v>1446868800</v>
          </cell>
          <cell r="K331">
            <v>1444821127</v>
          </cell>
          <cell r="L331" t="b">
            <v>1</v>
          </cell>
          <cell r="M331">
            <v>167</v>
          </cell>
          <cell r="N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>
            <v>102</v>
          </cell>
          <cell r="H332" t="str">
            <v>US</v>
          </cell>
          <cell r="I332" t="str">
            <v>USD</v>
          </cell>
          <cell r="J332">
            <v>1368763140</v>
          </cell>
          <cell r="K332">
            <v>1366028563</v>
          </cell>
          <cell r="L332" t="b">
            <v>1</v>
          </cell>
          <cell r="M332">
            <v>340</v>
          </cell>
          <cell r="N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>
            <v>107</v>
          </cell>
          <cell r="H333" t="str">
            <v>US</v>
          </cell>
          <cell r="I333" t="str">
            <v>USD</v>
          </cell>
          <cell r="J333">
            <v>1466171834</v>
          </cell>
          <cell r="K333">
            <v>1463493434</v>
          </cell>
          <cell r="L333" t="b">
            <v>1</v>
          </cell>
          <cell r="M333">
            <v>438</v>
          </cell>
          <cell r="N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>
            <v>113</v>
          </cell>
          <cell r="H334" t="str">
            <v>US</v>
          </cell>
          <cell r="I334" t="str">
            <v>USD</v>
          </cell>
          <cell r="J334">
            <v>1446019200</v>
          </cell>
          <cell r="K334">
            <v>1442420377</v>
          </cell>
          <cell r="L334" t="b">
            <v>1</v>
          </cell>
          <cell r="M334">
            <v>555</v>
          </cell>
          <cell r="N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>
            <v>125</v>
          </cell>
          <cell r="H335" t="str">
            <v>US</v>
          </cell>
          <cell r="I335" t="str">
            <v>USD</v>
          </cell>
          <cell r="J335">
            <v>1460038591</v>
          </cell>
          <cell r="K335">
            <v>1457450191</v>
          </cell>
          <cell r="L335" t="b">
            <v>1</v>
          </cell>
          <cell r="M335">
            <v>266</v>
          </cell>
          <cell r="N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>
            <v>101</v>
          </cell>
          <cell r="H336" t="str">
            <v>US</v>
          </cell>
          <cell r="I336" t="str">
            <v>USD</v>
          </cell>
          <cell r="J336">
            <v>1431716400</v>
          </cell>
          <cell r="K336">
            <v>1428423757</v>
          </cell>
          <cell r="L336" t="b">
            <v>1</v>
          </cell>
          <cell r="M336">
            <v>69</v>
          </cell>
          <cell r="N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>
            <v>103</v>
          </cell>
          <cell r="H337" t="str">
            <v>US</v>
          </cell>
          <cell r="I337" t="str">
            <v>USD</v>
          </cell>
          <cell r="J337">
            <v>1431122400</v>
          </cell>
          <cell r="K337">
            <v>1428428515</v>
          </cell>
          <cell r="L337" t="b">
            <v>1</v>
          </cell>
          <cell r="M337">
            <v>80</v>
          </cell>
          <cell r="N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>
            <v>117</v>
          </cell>
          <cell r="H338" t="str">
            <v>US</v>
          </cell>
          <cell r="I338" t="str">
            <v>USD</v>
          </cell>
          <cell r="J338">
            <v>1447427918</v>
          </cell>
          <cell r="K338">
            <v>1444832318</v>
          </cell>
          <cell r="L338" t="b">
            <v>1</v>
          </cell>
          <cell r="M338">
            <v>493</v>
          </cell>
          <cell r="N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>
            <v>101</v>
          </cell>
          <cell r="H339" t="str">
            <v>US</v>
          </cell>
          <cell r="I339" t="str">
            <v>USD</v>
          </cell>
          <cell r="J339">
            <v>1426298708</v>
          </cell>
          <cell r="K339">
            <v>1423710308</v>
          </cell>
          <cell r="L339" t="b">
            <v>1</v>
          </cell>
          <cell r="M339">
            <v>31</v>
          </cell>
          <cell r="N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>
            <v>110</v>
          </cell>
          <cell r="H340" t="str">
            <v>US</v>
          </cell>
          <cell r="I340" t="str">
            <v>USD</v>
          </cell>
          <cell r="J340">
            <v>1472864400</v>
          </cell>
          <cell r="K340">
            <v>1468001290</v>
          </cell>
          <cell r="L340" t="b">
            <v>1</v>
          </cell>
          <cell r="M340">
            <v>236</v>
          </cell>
          <cell r="N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>
            <v>108</v>
          </cell>
          <cell r="H341" t="str">
            <v>US</v>
          </cell>
          <cell r="I341" t="str">
            <v>USD</v>
          </cell>
          <cell r="J341">
            <v>1430331268</v>
          </cell>
          <cell r="K341">
            <v>1427739268</v>
          </cell>
          <cell r="L341" t="b">
            <v>1</v>
          </cell>
          <cell r="M341">
            <v>89</v>
          </cell>
          <cell r="N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>
            <v>125</v>
          </cell>
          <cell r="H342" t="str">
            <v>US</v>
          </cell>
          <cell r="I342" t="str">
            <v>USD</v>
          </cell>
          <cell r="J342">
            <v>1489006800</v>
          </cell>
          <cell r="K342">
            <v>1486397007</v>
          </cell>
          <cell r="L342" t="b">
            <v>1</v>
          </cell>
          <cell r="M342">
            <v>299</v>
          </cell>
          <cell r="N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>
            <v>107</v>
          </cell>
          <cell r="H343" t="str">
            <v>US</v>
          </cell>
          <cell r="I343" t="str">
            <v>USD</v>
          </cell>
          <cell r="J343">
            <v>1412135940</v>
          </cell>
          <cell r="K343">
            <v>1410555998</v>
          </cell>
          <cell r="L343" t="b">
            <v>1</v>
          </cell>
          <cell r="M343">
            <v>55</v>
          </cell>
          <cell r="N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>
            <v>100</v>
          </cell>
          <cell r="H344" t="str">
            <v>US</v>
          </cell>
          <cell r="I344" t="str">
            <v>USD</v>
          </cell>
          <cell r="J344">
            <v>1461955465</v>
          </cell>
          <cell r="K344">
            <v>1459363465</v>
          </cell>
          <cell r="L344" t="b">
            <v>1</v>
          </cell>
          <cell r="M344">
            <v>325</v>
          </cell>
          <cell r="N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>
            <v>102</v>
          </cell>
          <cell r="H345" t="str">
            <v>US</v>
          </cell>
          <cell r="I345" t="str">
            <v>USD</v>
          </cell>
          <cell r="J345">
            <v>1415934000</v>
          </cell>
          <cell r="K345">
            <v>1413308545</v>
          </cell>
          <cell r="L345" t="b">
            <v>1</v>
          </cell>
          <cell r="M345">
            <v>524</v>
          </cell>
          <cell r="N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>
            <v>102</v>
          </cell>
          <cell r="H346" t="str">
            <v>US</v>
          </cell>
          <cell r="I346" t="str">
            <v>USD</v>
          </cell>
          <cell r="J346">
            <v>1433125200</v>
          </cell>
          <cell r="K346">
            <v>1429312694</v>
          </cell>
          <cell r="L346" t="b">
            <v>1</v>
          </cell>
          <cell r="M346">
            <v>285</v>
          </cell>
          <cell r="N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>
            <v>123</v>
          </cell>
          <cell r="H347" t="str">
            <v>US</v>
          </cell>
          <cell r="I347" t="str">
            <v>USD</v>
          </cell>
          <cell r="J347">
            <v>1432161590</v>
          </cell>
          <cell r="K347">
            <v>1429569590</v>
          </cell>
          <cell r="L347" t="b">
            <v>1</v>
          </cell>
          <cell r="M347">
            <v>179</v>
          </cell>
          <cell r="N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>
            <v>170</v>
          </cell>
          <cell r="H348" t="str">
            <v>US</v>
          </cell>
          <cell r="I348" t="str">
            <v>USD</v>
          </cell>
          <cell r="J348">
            <v>1444824021</v>
          </cell>
          <cell r="K348">
            <v>1442232021</v>
          </cell>
          <cell r="L348" t="b">
            <v>1</v>
          </cell>
          <cell r="M348">
            <v>188</v>
          </cell>
          <cell r="N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>
            <v>112</v>
          </cell>
          <cell r="H349" t="str">
            <v>US</v>
          </cell>
          <cell r="I349" t="str">
            <v>USD</v>
          </cell>
          <cell r="J349">
            <v>1447505609</v>
          </cell>
          <cell r="K349">
            <v>1444910009</v>
          </cell>
          <cell r="L349" t="b">
            <v>1</v>
          </cell>
          <cell r="M349">
            <v>379</v>
          </cell>
          <cell r="N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>
            <v>103</v>
          </cell>
          <cell r="H350" t="str">
            <v>US</v>
          </cell>
          <cell r="I350" t="str">
            <v>USD</v>
          </cell>
          <cell r="J350">
            <v>1440165916</v>
          </cell>
          <cell r="K350">
            <v>1437573916</v>
          </cell>
          <cell r="L350" t="b">
            <v>1</v>
          </cell>
          <cell r="M350">
            <v>119</v>
          </cell>
          <cell r="N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>
            <v>107</v>
          </cell>
          <cell r="H351" t="str">
            <v>US</v>
          </cell>
          <cell r="I351" t="str">
            <v>USD</v>
          </cell>
          <cell r="J351">
            <v>1487937508</v>
          </cell>
          <cell r="K351">
            <v>1485345508</v>
          </cell>
          <cell r="L351" t="b">
            <v>1</v>
          </cell>
          <cell r="M351">
            <v>167</v>
          </cell>
          <cell r="N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>
            <v>115</v>
          </cell>
          <cell r="H352" t="str">
            <v>US</v>
          </cell>
          <cell r="I352" t="str">
            <v>USD</v>
          </cell>
          <cell r="J352">
            <v>1473566340</v>
          </cell>
          <cell r="K352">
            <v>1470274509</v>
          </cell>
          <cell r="L352" t="b">
            <v>1</v>
          </cell>
          <cell r="M352">
            <v>221</v>
          </cell>
          <cell r="N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>
            <v>127</v>
          </cell>
          <cell r="H353" t="str">
            <v>ES</v>
          </cell>
          <cell r="I353" t="str">
            <v>EUR</v>
          </cell>
          <cell r="J353">
            <v>1460066954</v>
          </cell>
          <cell r="K353">
            <v>1456614554</v>
          </cell>
          <cell r="L353" t="b">
            <v>1</v>
          </cell>
          <cell r="M353">
            <v>964</v>
          </cell>
          <cell r="N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>
            <v>117</v>
          </cell>
          <cell r="H354" t="str">
            <v>US</v>
          </cell>
          <cell r="I354" t="str">
            <v>USD</v>
          </cell>
          <cell r="J354">
            <v>1412740868</v>
          </cell>
          <cell r="K354">
            <v>1410148868</v>
          </cell>
          <cell r="L354" t="b">
            <v>1</v>
          </cell>
          <cell r="M354">
            <v>286</v>
          </cell>
          <cell r="N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>
            <v>109</v>
          </cell>
          <cell r="H355" t="str">
            <v>US</v>
          </cell>
          <cell r="I355" t="str">
            <v>USD</v>
          </cell>
          <cell r="J355">
            <v>1447963219</v>
          </cell>
          <cell r="K355">
            <v>1445367619</v>
          </cell>
          <cell r="L355" t="b">
            <v>1</v>
          </cell>
          <cell r="M355">
            <v>613</v>
          </cell>
          <cell r="N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>
            <v>104</v>
          </cell>
          <cell r="H356" t="str">
            <v>US</v>
          </cell>
          <cell r="I356" t="str">
            <v>USD</v>
          </cell>
          <cell r="J356">
            <v>1460141521</v>
          </cell>
          <cell r="K356">
            <v>1457553121</v>
          </cell>
          <cell r="L356" t="b">
            <v>1</v>
          </cell>
          <cell r="M356">
            <v>29</v>
          </cell>
          <cell r="N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>
            <v>116</v>
          </cell>
          <cell r="H357" t="str">
            <v>US</v>
          </cell>
          <cell r="I357" t="str">
            <v>USD</v>
          </cell>
          <cell r="J357">
            <v>1417420994</v>
          </cell>
          <cell r="K357">
            <v>1414738994</v>
          </cell>
          <cell r="L357" t="b">
            <v>1</v>
          </cell>
          <cell r="M357">
            <v>165</v>
          </cell>
          <cell r="N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>
            <v>103</v>
          </cell>
          <cell r="H358" t="str">
            <v>US</v>
          </cell>
          <cell r="I358" t="str">
            <v>USD</v>
          </cell>
          <cell r="J358">
            <v>1458152193</v>
          </cell>
          <cell r="K358">
            <v>1455563793</v>
          </cell>
          <cell r="L358" t="b">
            <v>1</v>
          </cell>
          <cell r="M358">
            <v>97</v>
          </cell>
          <cell r="N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>
            <v>174</v>
          </cell>
          <cell r="H359" t="str">
            <v>US</v>
          </cell>
          <cell r="I359" t="str">
            <v>USD</v>
          </cell>
          <cell r="J359">
            <v>1429852797</v>
          </cell>
          <cell r="K359">
            <v>1426396797</v>
          </cell>
          <cell r="L359" t="b">
            <v>1</v>
          </cell>
          <cell r="M359">
            <v>303</v>
          </cell>
          <cell r="N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>
            <v>103</v>
          </cell>
          <cell r="H360" t="str">
            <v>US</v>
          </cell>
          <cell r="I360" t="str">
            <v>USD</v>
          </cell>
          <cell r="J360">
            <v>1466002800</v>
          </cell>
          <cell r="K360">
            <v>1463517521</v>
          </cell>
          <cell r="L360" t="b">
            <v>1</v>
          </cell>
          <cell r="M360">
            <v>267</v>
          </cell>
          <cell r="N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>
            <v>105</v>
          </cell>
          <cell r="H361" t="str">
            <v>US</v>
          </cell>
          <cell r="I361" t="str">
            <v>USD</v>
          </cell>
          <cell r="J361">
            <v>1415941920</v>
          </cell>
          <cell r="K361">
            <v>1414028490</v>
          </cell>
          <cell r="L361" t="b">
            <v>1</v>
          </cell>
          <cell r="M361">
            <v>302</v>
          </cell>
          <cell r="N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>
            <v>101</v>
          </cell>
          <cell r="H362" t="str">
            <v>US</v>
          </cell>
          <cell r="I362" t="str">
            <v>USD</v>
          </cell>
          <cell r="J362">
            <v>1437621060</v>
          </cell>
          <cell r="K362">
            <v>1433799180</v>
          </cell>
          <cell r="L362" t="b">
            <v>0</v>
          </cell>
          <cell r="M362">
            <v>87</v>
          </cell>
          <cell r="N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>
            <v>111</v>
          </cell>
          <cell r="H363" t="str">
            <v>US</v>
          </cell>
          <cell r="I363" t="str">
            <v>USD</v>
          </cell>
          <cell r="J363">
            <v>1416704506</v>
          </cell>
          <cell r="K363">
            <v>1414108906</v>
          </cell>
          <cell r="L363" t="b">
            <v>0</v>
          </cell>
          <cell r="M363">
            <v>354</v>
          </cell>
          <cell r="N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>
            <v>124</v>
          </cell>
          <cell r="H364" t="str">
            <v>US</v>
          </cell>
          <cell r="I364" t="str">
            <v>USD</v>
          </cell>
          <cell r="J364">
            <v>1407456000</v>
          </cell>
          <cell r="K364">
            <v>1405573391</v>
          </cell>
          <cell r="L364" t="b">
            <v>0</v>
          </cell>
          <cell r="M364">
            <v>86</v>
          </cell>
          <cell r="N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>
            <v>101</v>
          </cell>
          <cell r="H365" t="str">
            <v>US</v>
          </cell>
          <cell r="I365" t="str">
            <v>USD</v>
          </cell>
          <cell r="J365">
            <v>1272828120</v>
          </cell>
          <cell r="K365">
            <v>1268934736</v>
          </cell>
          <cell r="L365" t="b">
            <v>0</v>
          </cell>
          <cell r="M365">
            <v>26</v>
          </cell>
          <cell r="N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>
            <v>110</v>
          </cell>
          <cell r="H366" t="str">
            <v>US</v>
          </cell>
          <cell r="I366" t="str">
            <v>USD</v>
          </cell>
          <cell r="J366">
            <v>1403323140</v>
          </cell>
          <cell r="K366">
            <v>1400704672</v>
          </cell>
          <cell r="L366" t="b">
            <v>0</v>
          </cell>
          <cell r="M366">
            <v>113</v>
          </cell>
          <cell r="N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>
            <v>104</v>
          </cell>
          <cell r="H367" t="str">
            <v>GB</v>
          </cell>
          <cell r="I367" t="str">
            <v>GBP</v>
          </cell>
          <cell r="J367">
            <v>1393597999</v>
          </cell>
          <cell r="K367">
            <v>1391005999</v>
          </cell>
          <cell r="L367" t="b">
            <v>0</v>
          </cell>
          <cell r="M367">
            <v>65</v>
          </cell>
          <cell r="N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>
            <v>101</v>
          </cell>
          <cell r="H368" t="str">
            <v>US</v>
          </cell>
          <cell r="I368" t="str">
            <v>USD</v>
          </cell>
          <cell r="J368">
            <v>1337540518</v>
          </cell>
          <cell r="K368">
            <v>1334948518</v>
          </cell>
          <cell r="L368" t="b">
            <v>0</v>
          </cell>
          <cell r="M368">
            <v>134</v>
          </cell>
          <cell r="N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>
            <v>103</v>
          </cell>
          <cell r="H369" t="str">
            <v>US</v>
          </cell>
          <cell r="I369" t="str">
            <v>USD</v>
          </cell>
          <cell r="J369">
            <v>1367384340</v>
          </cell>
          <cell r="K369">
            <v>1363960278</v>
          </cell>
          <cell r="L369" t="b">
            <v>0</v>
          </cell>
          <cell r="M369">
            <v>119</v>
          </cell>
          <cell r="N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>
            <v>104</v>
          </cell>
          <cell r="H370" t="str">
            <v>US</v>
          </cell>
          <cell r="I370" t="str">
            <v>USD</v>
          </cell>
          <cell r="J370">
            <v>1426426322</v>
          </cell>
          <cell r="K370">
            <v>1423405922</v>
          </cell>
          <cell r="L370" t="b">
            <v>0</v>
          </cell>
          <cell r="M370">
            <v>159</v>
          </cell>
          <cell r="N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>
            <v>110</v>
          </cell>
          <cell r="H371" t="str">
            <v>US</v>
          </cell>
          <cell r="I371" t="str">
            <v>USD</v>
          </cell>
          <cell r="J371">
            <v>1326633269</v>
          </cell>
          <cell r="K371">
            <v>1324041269</v>
          </cell>
          <cell r="L371" t="b">
            <v>0</v>
          </cell>
          <cell r="M371">
            <v>167</v>
          </cell>
          <cell r="N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>
            <v>122</v>
          </cell>
          <cell r="H372" t="str">
            <v>US</v>
          </cell>
          <cell r="I372" t="str">
            <v>USD</v>
          </cell>
          <cell r="J372">
            <v>1483729500</v>
          </cell>
          <cell r="K372">
            <v>1481137500</v>
          </cell>
          <cell r="L372" t="b">
            <v>0</v>
          </cell>
          <cell r="M372">
            <v>43</v>
          </cell>
          <cell r="N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>
            <v>114</v>
          </cell>
          <cell r="H373" t="str">
            <v>US</v>
          </cell>
          <cell r="I373" t="str">
            <v>USD</v>
          </cell>
          <cell r="J373">
            <v>1359743139</v>
          </cell>
          <cell r="K373">
            <v>1355855139</v>
          </cell>
          <cell r="L373" t="b">
            <v>0</v>
          </cell>
          <cell r="M373">
            <v>1062</v>
          </cell>
          <cell r="N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>
            <v>125</v>
          </cell>
          <cell r="H374" t="str">
            <v>GB</v>
          </cell>
          <cell r="I374" t="str">
            <v>GBP</v>
          </cell>
          <cell r="J374">
            <v>1459872000</v>
          </cell>
          <cell r="K374">
            <v>1456408244</v>
          </cell>
          <cell r="L374" t="b">
            <v>0</v>
          </cell>
          <cell r="M374">
            <v>9</v>
          </cell>
          <cell r="N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>
            <v>107</v>
          </cell>
          <cell r="H375" t="str">
            <v>US</v>
          </cell>
          <cell r="I375" t="str">
            <v>USD</v>
          </cell>
          <cell r="J375">
            <v>1342648398</v>
          </cell>
          <cell r="K375">
            <v>1340056398</v>
          </cell>
          <cell r="L375" t="b">
            <v>0</v>
          </cell>
          <cell r="M375">
            <v>89</v>
          </cell>
          <cell r="N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>
            <v>131</v>
          </cell>
          <cell r="H376" t="str">
            <v>US</v>
          </cell>
          <cell r="I376" t="str">
            <v>USD</v>
          </cell>
          <cell r="J376">
            <v>1316208031</v>
          </cell>
          <cell r="K376">
            <v>1312320031</v>
          </cell>
          <cell r="L376" t="b">
            <v>0</v>
          </cell>
          <cell r="M376">
            <v>174</v>
          </cell>
          <cell r="N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>
            <v>120</v>
          </cell>
          <cell r="H377" t="str">
            <v>US</v>
          </cell>
          <cell r="I377" t="str">
            <v>USD</v>
          </cell>
          <cell r="J377">
            <v>1393694280</v>
          </cell>
          <cell r="K377">
            <v>1390088311</v>
          </cell>
          <cell r="L377" t="b">
            <v>0</v>
          </cell>
          <cell r="M377">
            <v>14</v>
          </cell>
          <cell r="N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>
            <v>106</v>
          </cell>
          <cell r="H378" t="str">
            <v>GB</v>
          </cell>
          <cell r="I378" t="str">
            <v>GBP</v>
          </cell>
          <cell r="J378">
            <v>1472122316</v>
          </cell>
          <cell r="K378">
            <v>1469443916</v>
          </cell>
          <cell r="L378" t="b">
            <v>0</v>
          </cell>
          <cell r="M378">
            <v>48</v>
          </cell>
          <cell r="N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>
            <v>114</v>
          </cell>
          <cell r="H379" t="str">
            <v>US</v>
          </cell>
          <cell r="I379" t="str">
            <v>USD</v>
          </cell>
          <cell r="J379">
            <v>1447484460</v>
          </cell>
          <cell r="K379">
            <v>1444888868</v>
          </cell>
          <cell r="L379" t="b">
            <v>0</v>
          </cell>
          <cell r="M379">
            <v>133</v>
          </cell>
          <cell r="N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>
            <v>112</v>
          </cell>
          <cell r="H380" t="str">
            <v>CA</v>
          </cell>
          <cell r="I380" t="str">
            <v>CAD</v>
          </cell>
          <cell r="J380">
            <v>1453765920</v>
          </cell>
          <cell r="K380">
            <v>1451655808</v>
          </cell>
          <cell r="L380" t="b">
            <v>0</v>
          </cell>
          <cell r="M380">
            <v>83</v>
          </cell>
          <cell r="N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>
            <v>116</v>
          </cell>
          <cell r="H381" t="str">
            <v>US</v>
          </cell>
          <cell r="I381" t="str">
            <v>USD</v>
          </cell>
          <cell r="J381">
            <v>1336062672</v>
          </cell>
          <cell r="K381">
            <v>1332174672</v>
          </cell>
          <cell r="L381" t="b">
            <v>0</v>
          </cell>
          <cell r="M381">
            <v>149</v>
          </cell>
          <cell r="N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>
            <v>142</v>
          </cell>
          <cell r="H382" t="str">
            <v>US</v>
          </cell>
          <cell r="I382" t="str">
            <v>USD</v>
          </cell>
          <cell r="J382">
            <v>1453569392</v>
          </cell>
          <cell r="K382">
            <v>1451409392</v>
          </cell>
          <cell r="L382" t="b">
            <v>0</v>
          </cell>
          <cell r="M382">
            <v>49</v>
          </cell>
          <cell r="N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>
            <v>105</v>
          </cell>
          <cell r="H383" t="str">
            <v>US</v>
          </cell>
          <cell r="I383" t="str">
            <v>USD</v>
          </cell>
          <cell r="J383">
            <v>1343624400</v>
          </cell>
          <cell r="K383">
            <v>1340642717</v>
          </cell>
          <cell r="L383" t="b">
            <v>0</v>
          </cell>
          <cell r="M383">
            <v>251</v>
          </cell>
          <cell r="N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>
            <v>256</v>
          </cell>
          <cell r="H384" t="str">
            <v>US</v>
          </cell>
          <cell r="I384" t="str">
            <v>USD</v>
          </cell>
          <cell r="J384">
            <v>1346950900</v>
          </cell>
          <cell r="K384">
            <v>1345741300</v>
          </cell>
          <cell r="L384" t="b">
            <v>0</v>
          </cell>
          <cell r="M384">
            <v>22</v>
          </cell>
          <cell r="N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>
            <v>207</v>
          </cell>
          <cell r="H385" t="str">
            <v>US</v>
          </cell>
          <cell r="I385" t="str">
            <v>USD</v>
          </cell>
          <cell r="J385">
            <v>1400467759</v>
          </cell>
          <cell r="K385">
            <v>1398480559</v>
          </cell>
          <cell r="L385" t="b">
            <v>0</v>
          </cell>
          <cell r="M385">
            <v>48</v>
          </cell>
          <cell r="N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>
            <v>112</v>
          </cell>
          <cell r="H386" t="str">
            <v>US</v>
          </cell>
          <cell r="I386" t="str">
            <v>USD</v>
          </cell>
          <cell r="J386">
            <v>1420569947</v>
          </cell>
          <cell r="K386">
            <v>1417977947</v>
          </cell>
          <cell r="L386" t="b">
            <v>0</v>
          </cell>
          <cell r="M386">
            <v>383</v>
          </cell>
          <cell r="N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>
            <v>106</v>
          </cell>
          <cell r="H387" t="str">
            <v>US</v>
          </cell>
          <cell r="I387" t="str">
            <v>USD</v>
          </cell>
          <cell r="J387">
            <v>1416582101</v>
          </cell>
          <cell r="K387">
            <v>1413986501</v>
          </cell>
          <cell r="L387" t="b">
            <v>0</v>
          </cell>
          <cell r="M387">
            <v>237</v>
          </cell>
          <cell r="N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>
            <v>100</v>
          </cell>
          <cell r="H388" t="str">
            <v>US</v>
          </cell>
          <cell r="I388" t="str">
            <v>USD</v>
          </cell>
          <cell r="J388">
            <v>1439246991</v>
          </cell>
          <cell r="K388">
            <v>1437950991</v>
          </cell>
          <cell r="L388" t="b">
            <v>0</v>
          </cell>
          <cell r="M388">
            <v>13</v>
          </cell>
          <cell r="N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>
            <v>214</v>
          </cell>
          <cell r="H389" t="str">
            <v>US</v>
          </cell>
          <cell r="I389" t="str">
            <v>USD</v>
          </cell>
          <cell r="J389">
            <v>1439618400</v>
          </cell>
          <cell r="K389">
            <v>1436976858</v>
          </cell>
          <cell r="L389" t="b">
            <v>0</v>
          </cell>
          <cell r="M389">
            <v>562</v>
          </cell>
          <cell r="N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>
            <v>126</v>
          </cell>
          <cell r="H390" t="str">
            <v>US</v>
          </cell>
          <cell r="I390" t="str">
            <v>USD</v>
          </cell>
          <cell r="J390">
            <v>1469670580</v>
          </cell>
          <cell r="K390">
            <v>1467078580</v>
          </cell>
          <cell r="L390" t="b">
            <v>0</v>
          </cell>
          <cell r="M390">
            <v>71</v>
          </cell>
          <cell r="N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>
            <v>182</v>
          </cell>
          <cell r="H391" t="str">
            <v>US</v>
          </cell>
          <cell r="I391" t="str">
            <v>USD</v>
          </cell>
          <cell r="J391">
            <v>1394233140</v>
          </cell>
          <cell r="K391">
            <v>1391477450</v>
          </cell>
          <cell r="L391" t="b">
            <v>0</v>
          </cell>
          <cell r="M391">
            <v>1510</v>
          </cell>
          <cell r="N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>
            <v>100</v>
          </cell>
          <cell r="H392" t="str">
            <v>US</v>
          </cell>
          <cell r="I392" t="str">
            <v>USD</v>
          </cell>
          <cell r="J392">
            <v>1431046372</v>
          </cell>
          <cell r="K392">
            <v>1429318372</v>
          </cell>
          <cell r="L392" t="b">
            <v>0</v>
          </cell>
          <cell r="M392">
            <v>14</v>
          </cell>
          <cell r="N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>
            <v>101</v>
          </cell>
          <cell r="H393" t="str">
            <v>US</v>
          </cell>
          <cell r="I393" t="str">
            <v>USD</v>
          </cell>
          <cell r="J393">
            <v>1324169940</v>
          </cell>
          <cell r="K393">
            <v>1321578051</v>
          </cell>
          <cell r="L393" t="b">
            <v>0</v>
          </cell>
          <cell r="M393">
            <v>193</v>
          </cell>
          <cell r="N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>
            <v>101</v>
          </cell>
          <cell r="H394" t="str">
            <v>US</v>
          </cell>
          <cell r="I394" t="str">
            <v>USD</v>
          </cell>
          <cell r="J394">
            <v>1315450800</v>
          </cell>
          <cell r="K394">
            <v>1312823571</v>
          </cell>
          <cell r="L394" t="b">
            <v>0</v>
          </cell>
          <cell r="M394">
            <v>206</v>
          </cell>
          <cell r="N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>
            <v>110</v>
          </cell>
          <cell r="H395" t="str">
            <v>US</v>
          </cell>
          <cell r="I395" t="str">
            <v>USD</v>
          </cell>
          <cell r="J395">
            <v>1381424452</v>
          </cell>
          <cell r="K395">
            <v>1378746052</v>
          </cell>
          <cell r="L395" t="b">
            <v>0</v>
          </cell>
          <cell r="M395">
            <v>351</v>
          </cell>
          <cell r="N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>
            <v>112</v>
          </cell>
          <cell r="H396" t="str">
            <v>ES</v>
          </cell>
          <cell r="I396" t="str">
            <v>EUR</v>
          </cell>
          <cell r="J396">
            <v>1460918282</v>
          </cell>
          <cell r="K396">
            <v>1455737882</v>
          </cell>
          <cell r="L396" t="b">
            <v>0</v>
          </cell>
          <cell r="M396">
            <v>50</v>
          </cell>
          <cell r="N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>
            <v>108</v>
          </cell>
          <cell r="H397" t="str">
            <v>US</v>
          </cell>
          <cell r="I397" t="str">
            <v>USD</v>
          </cell>
          <cell r="J397">
            <v>1335562320</v>
          </cell>
          <cell r="K397">
            <v>1332452960</v>
          </cell>
          <cell r="L397" t="b">
            <v>0</v>
          </cell>
          <cell r="M397">
            <v>184</v>
          </cell>
          <cell r="N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>
            <v>107</v>
          </cell>
          <cell r="H398" t="str">
            <v>US</v>
          </cell>
          <cell r="I398" t="str">
            <v>USD</v>
          </cell>
          <cell r="J398">
            <v>1341668006</v>
          </cell>
          <cell r="K398">
            <v>1340372006</v>
          </cell>
          <cell r="L398" t="b">
            <v>0</v>
          </cell>
          <cell r="M398">
            <v>196</v>
          </cell>
          <cell r="N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>
            <v>104</v>
          </cell>
          <cell r="H399" t="str">
            <v>US</v>
          </cell>
          <cell r="I399" t="str">
            <v>USD</v>
          </cell>
          <cell r="J399">
            <v>1283312640</v>
          </cell>
          <cell r="K399">
            <v>1279651084</v>
          </cell>
          <cell r="L399" t="b">
            <v>0</v>
          </cell>
          <cell r="M399">
            <v>229</v>
          </cell>
          <cell r="N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>
            <v>125</v>
          </cell>
          <cell r="H400" t="str">
            <v>US</v>
          </cell>
          <cell r="I400" t="str">
            <v>USD</v>
          </cell>
          <cell r="J400">
            <v>1430334126</v>
          </cell>
          <cell r="K400">
            <v>1426446126</v>
          </cell>
          <cell r="L400" t="b">
            <v>0</v>
          </cell>
          <cell r="M400">
            <v>67</v>
          </cell>
          <cell r="N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>
            <v>107</v>
          </cell>
          <cell r="H401" t="str">
            <v>GB</v>
          </cell>
          <cell r="I401" t="str">
            <v>GBP</v>
          </cell>
          <cell r="J401">
            <v>1481716800</v>
          </cell>
          <cell r="K401">
            <v>1479070867</v>
          </cell>
          <cell r="L401" t="b">
            <v>0</v>
          </cell>
          <cell r="M401">
            <v>95</v>
          </cell>
          <cell r="N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>
            <v>112</v>
          </cell>
          <cell r="H402" t="str">
            <v>US</v>
          </cell>
          <cell r="I402" t="str">
            <v>USD</v>
          </cell>
          <cell r="J402">
            <v>1400297400</v>
          </cell>
          <cell r="K402">
            <v>1397661347</v>
          </cell>
          <cell r="L402" t="b">
            <v>0</v>
          </cell>
          <cell r="M402">
            <v>62</v>
          </cell>
          <cell r="N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>
            <v>104</v>
          </cell>
          <cell r="H403" t="str">
            <v>US</v>
          </cell>
          <cell r="I403" t="str">
            <v>USD</v>
          </cell>
          <cell r="J403">
            <v>1312747970</v>
          </cell>
          <cell r="K403">
            <v>1310155970</v>
          </cell>
          <cell r="L403" t="b">
            <v>0</v>
          </cell>
          <cell r="M403">
            <v>73</v>
          </cell>
          <cell r="N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>
            <v>142</v>
          </cell>
          <cell r="H404" t="str">
            <v>US</v>
          </cell>
          <cell r="I404" t="str">
            <v>USD</v>
          </cell>
          <cell r="J404">
            <v>1446731817</v>
          </cell>
          <cell r="K404">
            <v>1444913817</v>
          </cell>
          <cell r="L404" t="b">
            <v>0</v>
          </cell>
          <cell r="M404">
            <v>43</v>
          </cell>
          <cell r="N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>
            <v>105</v>
          </cell>
          <cell r="H405" t="str">
            <v>US</v>
          </cell>
          <cell r="I405" t="str">
            <v>USD</v>
          </cell>
          <cell r="J405">
            <v>1312960080</v>
          </cell>
          <cell r="K405">
            <v>1308900441</v>
          </cell>
          <cell r="L405" t="b">
            <v>0</v>
          </cell>
          <cell r="M405">
            <v>70</v>
          </cell>
          <cell r="N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>
            <v>103</v>
          </cell>
          <cell r="H406" t="str">
            <v>US</v>
          </cell>
          <cell r="I406" t="str">
            <v>USD</v>
          </cell>
          <cell r="J406">
            <v>1391641440</v>
          </cell>
          <cell r="K406">
            <v>1389107062</v>
          </cell>
          <cell r="L406" t="b">
            <v>0</v>
          </cell>
          <cell r="M406">
            <v>271</v>
          </cell>
          <cell r="N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>
            <v>108</v>
          </cell>
          <cell r="H407" t="str">
            <v>US</v>
          </cell>
          <cell r="I407" t="str">
            <v>USD</v>
          </cell>
          <cell r="J407">
            <v>1394071339</v>
          </cell>
          <cell r="K407">
            <v>1391479339</v>
          </cell>
          <cell r="L407" t="b">
            <v>0</v>
          </cell>
          <cell r="M407">
            <v>55</v>
          </cell>
          <cell r="N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>
            <v>108</v>
          </cell>
          <cell r="H408" t="str">
            <v>US</v>
          </cell>
          <cell r="I408" t="str">
            <v>USD</v>
          </cell>
          <cell r="J408">
            <v>1304920740</v>
          </cell>
          <cell r="K408">
            <v>1301975637</v>
          </cell>
          <cell r="L408" t="b">
            <v>0</v>
          </cell>
          <cell r="M408">
            <v>35</v>
          </cell>
          <cell r="N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>
            <v>102</v>
          </cell>
          <cell r="H409" t="str">
            <v>US</v>
          </cell>
          <cell r="I409" t="str">
            <v>USD</v>
          </cell>
          <cell r="J409">
            <v>1321739650</v>
          </cell>
          <cell r="K409">
            <v>1316552050</v>
          </cell>
          <cell r="L409" t="b">
            <v>0</v>
          </cell>
          <cell r="M409">
            <v>22</v>
          </cell>
          <cell r="N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>
            <v>101</v>
          </cell>
          <cell r="H410" t="str">
            <v>US</v>
          </cell>
          <cell r="I410" t="str">
            <v>USD</v>
          </cell>
          <cell r="J410">
            <v>1383676790</v>
          </cell>
          <cell r="K410">
            <v>1380217190</v>
          </cell>
          <cell r="L410" t="b">
            <v>0</v>
          </cell>
          <cell r="M410">
            <v>38</v>
          </cell>
          <cell r="N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>
            <v>137</v>
          </cell>
          <cell r="H411" t="str">
            <v>GB</v>
          </cell>
          <cell r="I411" t="str">
            <v>GBP</v>
          </cell>
          <cell r="J411">
            <v>1469220144</v>
          </cell>
          <cell r="K411">
            <v>1466628144</v>
          </cell>
          <cell r="L411" t="b">
            <v>0</v>
          </cell>
          <cell r="M411">
            <v>15</v>
          </cell>
          <cell r="N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>
            <v>128</v>
          </cell>
          <cell r="H412" t="str">
            <v>CA</v>
          </cell>
          <cell r="I412" t="str">
            <v>CAD</v>
          </cell>
          <cell r="J412">
            <v>1434670397</v>
          </cell>
          <cell r="K412">
            <v>1429486397</v>
          </cell>
          <cell r="L412" t="b">
            <v>0</v>
          </cell>
          <cell r="M412">
            <v>7</v>
          </cell>
          <cell r="N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>
            <v>101</v>
          </cell>
          <cell r="H413" t="str">
            <v>US</v>
          </cell>
          <cell r="I413" t="str">
            <v>USD</v>
          </cell>
          <cell r="J413">
            <v>1387688400</v>
          </cell>
          <cell r="K413">
            <v>1384920804</v>
          </cell>
          <cell r="L413" t="b">
            <v>0</v>
          </cell>
          <cell r="M413">
            <v>241</v>
          </cell>
          <cell r="N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>
            <v>127</v>
          </cell>
          <cell r="H414" t="str">
            <v>US</v>
          </cell>
          <cell r="I414" t="str">
            <v>USD</v>
          </cell>
          <cell r="J414">
            <v>1343238578</v>
          </cell>
          <cell r="K414">
            <v>1341856178</v>
          </cell>
          <cell r="L414" t="b">
            <v>0</v>
          </cell>
          <cell r="M414">
            <v>55</v>
          </cell>
          <cell r="N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>
            <v>105</v>
          </cell>
          <cell r="H415" t="str">
            <v>US</v>
          </cell>
          <cell r="I415" t="str">
            <v>USD</v>
          </cell>
          <cell r="J415">
            <v>1342731811</v>
          </cell>
          <cell r="K415">
            <v>1340139811</v>
          </cell>
          <cell r="L415" t="b">
            <v>0</v>
          </cell>
          <cell r="M415">
            <v>171</v>
          </cell>
          <cell r="N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>
            <v>103</v>
          </cell>
          <cell r="H416" t="str">
            <v>US</v>
          </cell>
          <cell r="I416" t="str">
            <v>USD</v>
          </cell>
          <cell r="J416">
            <v>1381541465</v>
          </cell>
          <cell r="K416">
            <v>1378949465</v>
          </cell>
          <cell r="L416" t="b">
            <v>0</v>
          </cell>
          <cell r="M416">
            <v>208</v>
          </cell>
          <cell r="N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>
            <v>102</v>
          </cell>
          <cell r="H417" t="str">
            <v>CA</v>
          </cell>
          <cell r="I417" t="str">
            <v>CAD</v>
          </cell>
          <cell r="J417">
            <v>1413547200</v>
          </cell>
          <cell r="K417">
            <v>1411417602</v>
          </cell>
          <cell r="L417" t="b">
            <v>0</v>
          </cell>
          <cell r="M417">
            <v>21</v>
          </cell>
          <cell r="N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>
            <v>120</v>
          </cell>
          <cell r="H418" t="str">
            <v>US</v>
          </cell>
          <cell r="I418" t="str">
            <v>USD</v>
          </cell>
          <cell r="J418">
            <v>1391851831</v>
          </cell>
          <cell r="K418">
            <v>1389259831</v>
          </cell>
          <cell r="L418" t="b">
            <v>0</v>
          </cell>
          <cell r="M418">
            <v>25</v>
          </cell>
          <cell r="N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>
            <v>100</v>
          </cell>
          <cell r="H419" t="str">
            <v>US</v>
          </cell>
          <cell r="I419" t="str">
            <v>USD</v>
          </cell>
          <cell r="J419">
            <v>1365395580</v>
          </cell>
          <cell r="K419">
            <v>1364426260</v>
          </cell>
          <cell r="L419" t="b">
            <v>0</v>
          </cell>
          <cell r="M419">
            <v>52</v>
          </cell>
          <cell r="N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>
            <v>101</v>
          </cell>
          <cell r="H420" t="str">
            <v>US</v>
          </cell>
          <cell r="I420" t="str">
            <v>USD</v>
          </cell>
          <cell r="J420">
            <v>1437633997</v>
          </cell>
          <cell r="K420">
            <v>1435041997</v>
          </cell>
          <cell r="L420" t="b">
            <v>0</v>
          </cell>
          <cell r="M420">
            <v>104</v>
          </cell>
          <cell r="N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>
            <v>100</v>
          </cell>
          <cell r="H421" t="str">
            <v>US</v>
          </cell>
          <cell r="I421" t="str">
            <v>USD</v>
          </cell>
          <cell r="J421">
            <v>1372536787</v>
          </cell>
          <cell r="K421">
            <v>1367352787</v>
          </cell>
          <cell r="L421" t="b">
            <v>0</v>
          </cell>
          <cell r="M421">
            <v>73</v>
          </cell>
          <cell r="N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>
            <v>0</v>
          </cell>
          <cell r="H422" t="str">
            <v>US</v>
          </cell>
          <cell r="I422" t="str">
            <v>USD</v>
          </cell>
          <cell r="J422">
            <v>1394772031</v>
          </cell>
          <cell r="K422">
            <v>1392183631</v>
          </cell>
          <cell r="L422" t="b">
            <v>0</v>
          </cell>
          <cell r="M422">
            <v>3</v>
          </cell>
          <cell r="N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>
            <v>2</v>
          </cell>
          <cell r="H423" t="str">
            <v>US</v>
          </cell>
          <cell r="I423" t="str">
            <v>USD</v>
          </cell>
          <cell r="J423">
            <v>1440157656</v>
          </cell>
          <cell r="K423">
            <v>1434973656</v>
          </cell>
          <cell r="L423" t="b">
            <v>0</v>
          </cell>
          <cell r="M423">
            <v>6</v>
          </cell>
          <cell r="N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>
            <v>1</v>
          </cell>
          <cell r="H424" t="str">
            <v>US</v>
          </cell>
          <cell r="I424" t="str">
            <v>USD</v>
          </cell>
          <cell r="J424">
            <v>1410416097</v>
          </cell>
          <cell r="K424">
            <v>1407824097</v>
          </cell>
          <cell r="L424" t="b">
            <v>0</v>
          </cell>
          <cell r="M424">
            <v>12</v>
          </cell>
          <cell r="N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>
            <v>1</v>
          </cell>
          <cell r="H425" t="str">
            <v>US</v>
          </cell>
          <cell r="I425" t="str">
            <v>USD</v>
          </cell>
          <cell r="J425">
            <v>1370470430</v>
          </cell>
          <cell r="K425">
            <v>1367878430</v>
          </cell>
          <cell r="L425" t="b">
            <v>0</v>
          </cell>
          <cell r="M425">
            <v>13</v>
          </cell>
          <cell r="N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>
            <v>7</v>
          </cell>
          <cell r="H426" t="str">
            <v>US</v>
          </cell>
          <cell r="I426" t="str">
            <v>USD</v>
          </cell>
          <cell r="J426">
            <v>1332748899</v>
          </cell>
          <cell r="K426">
            <v>1327568499</v>
          </cell>
          <cell r="L426" t="b">
            <v>0</v>
          </cell>
          <cell r="M426">
            <v>5</v>
          </cell>
          <cell r="N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>
            <v>0</v>
          </cell>
          <cell r="H427" t="str">
            <v>US</v>
          </cell>
          <cell r="I427" t="str">
            <v>USD</v>
          </cell>
          <cell r="J427">
            <v>1448660404</v>
          </cell>
          <cell r="K427">
            <v>1443472804</v>
          </cell>
          <cell r="L427" t="b">
            <v>0</v>
          </cell>
          <cell r="M427">
            <v>2</v>
          </cell>
          <cell r="N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>
            <v>1</v>
          </cell>
          <cell r="H428" t="str">
            <v>US</v>
          </cell>
          <cell r="I428" t="str">
            <v>USD</v>
          </cell>
          <cell r="J428">
            <v>1456851914</v>
          </cell>
          <cell r="K428">
            <v>1454259914</v>
          </cell>
          <cell r="L428" t="b">
            <v>0</v>
          </cell>
          <cell r="M428">
            <v>8</v>
          </cell>
          <cell r="N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>
            <v>0</v>
          </cell>
          <cell r="H429" t="str">
            <v>US</v>
          </cell>
          <cell r="I429" t="str">
            <v>USD</v>
          </cell>
          <cell r="J429">
            <v>1445540340</v>
          </cell>
          <cell r="K429">
            <v>1444340940</v>
          </cell>
          <cell r="L429" t="b">
            <v>0</v>
          </cell>
          <cell r="M429">
            <v>0</v>
          </cell>
          <cell r="N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>
            <v>6</v>
          </cell>
          <cell r="H430" t="str">
            <v>US</v>
          </cell>
          <cell r="I430" t="str">
            <v>USD</v>
          </cell>
          <cell r="J430">
            <v>1402956000</v>
          </cell>
          <cell r="K430">
            <v>1400523845</v>
          </cell>
          <cell r="L430" t="b">
            <v>0</v>
          </cell>
          <cell r="M430">
            <v>13</v>
          </cell>
          <cell r="N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>
            <v>0</v>
          </cell>
          <cell r="H431" t="str">
            <v>US</v>
          </cell>
          <cell r="I431" t="str">
            <v>USD</v>
          </cell>
          <cell r="J431">
            <v>1259297940</v>
          </cell>
          <cell r="K431">
            <v>1252964282</v>
          </cell>
          <cell r="L431" t="b">
            <v>0</v>
          </cell>
          <cell r="M431">
            <v>0</v>
          </cell>
          <cell r="N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>
            <v>2</v>
          </cell>
          <cell r="H432" t="str">
            <v>US</v>
          </cell>
          <cell r="I432" t="str">
            <v>USD</v>
          </cell>
          <cell r="J432">
            <v>1378866867</v>
          </cell>
          <cell r="K432">
            <v>1377570867</v>
          </cell>
          <cell r="L432" t="b">
            <v>0</v>
          </cell>
          <cell r="M432">
            <v>5</v>
          </cell>
          <cell r="N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>
            <v>14</v>
          </cell>
          <cell r="H433" t="str">
            <v>GB</v>
          </cell>
          <cell r="I433" t="str">
            <v>GBP</v>
          </cell>
          <cell r="J433">
            <v>1467752083</v>
          </cell>
          <cell r="K433">
            <v>1465160083</v>
          </cell>
          <cell r="L433" t="b">
            <v>0</v>
          </cell>
          <cell r="M433">
            <v>8</v>
          </cell>
          <cell r="N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>
            <v>10</v>
          </cell>
          <cell r="H434" t="str">
            <v>US</v>
          </cell>
          <cell r="I434" t="str">
            <v>USD</v>
          </cell>
          <cell r="J434">
            <v>1445448381</v>
          </cell>
          <cell r="K434">
            <v>1440264381</v>
          </cell>
          <cell r="L434" t="b">
            <v>0</v>
          </cell>
          <cell r="M434">
            <v>8</v>
          </cell>
          <cell r="N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>
            <v>0</v>
          </cell>
          <cell r="H435" t="str">
            <v>US</v>
          </cell>
          <cell r="I435" t="str">
            <v>USD</v>
          </cell>
          <cell r="J435">
            <v>1444576022</v>
          </cell>
          <cell r="K435">
            <v>1439392022</v>
          </cell>
          <cell r="L435" t="b">
            <v>0</v>
          </cell>
          <cell r="M435">
            <v>0</v>
          </cell>
          <cell r="N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>
            <v>5</v>
          </cell>
          <cell r="H436" t="str">
            <v>US</v>
          </cell>
          <cell r="I436" t="str">
            <v>USD</v>
          </cell>
          <cell r="J436">
            <v>1385931702</v>
          </cell>
          <cell r="K436">
            <v>1383076902</v>
          </cell>
          <cell r="L436" t="b">
            <v>0</v>
          </cell>
          <cell r="M436">
            <v>2</v>
          </cell>
          <cell r="N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>
            <v>0</v>
          </cell>
          <cell r="H437" t="str">
            <v>US</v>
          </cell>
          <cell r="I437" t="str">
            <v>USD</v>
          </cell>
          <cell r="J437">
            <v>1379094980</v>
          </cell>
          <cell r="K437">
            <v>1376502980</v>
          </cell>
          <cell r="L437" t="b">
            <v>0</v>
          </cell>
          <cell r="M437">
            <v>3</v>
          </cell>
          <cell r="N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>
            <v>0</v>
          </cell>
          <cell r="H438" t="str">
            <v>US</v>
          </cell>
          <cell r="I438" t="str">
            <v>USD</v>
          </cell>
          <cell r="J438">
            <v>1375260113</v>
          </cell>
          <cell r="K438">
            <v>1372668113</v>
          </cell>
          <cell r="L438" t="b">
            <v>0</v>
          </cell>
          <cell r="M438">
            <v>0</v>
          </cell>
          <cell r="N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>
            <v>0</v>
          </cell>
          <cell r="H439" t="str">
            <v>CA</v>
          </cell>
          <cell r="I439" t="str">
            <v>CAD</v>
          </cell>
          <cell r="J439">
            <v>1475912326</v>
          </cell>
          <cell r="K439">
            <v>1470728326</v>
          </cell>
          <cell r="L439" t="b">
            <v>0</v>
          </cell>
          <cell r="M439">
            <v>0</v>
          </cell>
          <cell r="N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>
            <v>9</v>
          </cell>
          <cell r="H440" t="str">
            <v>US</v>
          </cell>
          <cell r="I440" t="str">
            <v>USD</v>
          </cell>
          <cell r="J440">
            <v>1447830958</v>
          </cell>
          <cell r="K440">
            <v>1445235358</v>
          </cell>
          <cell r="L440" t="b">
            <v>0</v>
          </cell>
          <cell r="M440">
            <v>11</v>
          </cell>
          <cell r="N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>
            <v>0</v>
          </cell>
          <cell r="H441" t="str">
            <v>US</v>
          </cell>
          <cell r="I441" t="str">
            <v>USD</v>
          </cell>
          <cell r="J441">
            <v>1413569818</v>
          </cell>
          <cell r="K441">
            <v>1412705818</v>
          </cell>
          <cell r="L441" t="b">
            <v>0</v>
          </cell>
          <cell r="M441">
            <v>0</v>
          </cell>
          <cell r="N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>
            <v>0</v>
          </cell>
          <cell r="H442" t="str">
            <v>US</v>
          </cell>
          <cell r="I442" t="str">
            <v>USD</v>
          </cell>
          <cell r="J442">
            <v>1458859153</v>
          </cell>
          <cell r="K442">
            <v>1456270753</v>
          </cell>
          <cell r="L442" t="b">
            <v>0</v>
          </cell>
          <cell r="M442">
            <v>1</v>
          </cell>
          <cell r="N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>
            <v>0</v>
          </cell>
          <cell r="H443" t="str">
            <v>GB</v>
          </cell>
          <cell r="I443" t="str">
            <v>GBP</v>
          </cell>
          <cell r="J443">
            <v>1383418996</v>
          </cell>
          <cell r="K443">
            <v>1380826996</v>
          </cell>
          <cell r="L443" t="b">
            <v>0</v>
          </cell>
          <cell r="M443">
            <v>0</v>
          </cell>
          <cell r="N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>
            <v>39</v>
          </cell>
          <cell r="H444" t="str">
            <v>US</v>
          </cell>
          <cell r="I444" t="str">
            <v>USD</v>
          </cell>
          <cell r="J444">
            <v>1424380783</v>
          </cell>
          <cell r="K444">
            <v>1421788783</v>
          </cell>
          <cell r="L444" t="b">
            <v>0</v>
          </cell>
          <cell r="M444">
            <v>17</v>
          </cell>
          <cell r="N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>
            <v>0</v>
          </cell>
          <cell r="H445" t="str">
            <v>CA</v>
          </cell>
          <cell r="I445" t="str">
            <v>CAD</v>
          </cell>
          <cell r="J445">
            <v>1391991701</v>
          </cell>
          <cell r="K445">
            <v>1389399701</v>
          </cell>
          <cell r="L445" t="b">
            <v>0</v>
          </cell>
          <cell r="M445">
            <v>2</v>
          </cell>
          <cell r="N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>
            <v>5</v>
          </cell>
          <cell r="H446" t="str">
            <v>US</v>
          </cell>
          <cell r="I446" t="str">
            <v>USD</v>
          </cell>
          <cell r="J446">
            <v>1329342361</v>
          </cell>
          <cell r="K446">
            <v>1324158361</v>
          </cell>
          <cell r="L446" t="b">
            <v>0</v>
          </cell>
          <cell r="M446">
            <v>1</v>
          </cell>
          <cell r="N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>
            <v>0</v>
          </cell>
          <cell r="H447" t="str">
            <v>US</v>
          </cell>
          <cell r="I447" t="str">
            <v>USD</v>
          </cell>
          <cell r="J447">
            <v>1432195375</v>
          </cell>
          <cell r="K447">
            <v>1430899375</v>
          </cell>
          <cell r="L447" t="b">
            <v>0</v>
          </cell>
          <cell r="M447">
            <v>2</v>
          </cell>
          <cell r="N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>
            <v>7</v>
          </cell>
          <cell r="H448" t="str">
            <v>US</v>
          </cell>
          <cell r="I448" t="str">
            <v>USD</v>
          </cell>
          <cell r="J448">
            <v>1425434420</v>
          </cell>
          <cell r="K448">
            <v>1422842420</v>
          </cell>
          <cell r="L448" t="b">
            <v>0</v>
          </cell>
          <cell r="M448">
            <v>16</v>
          </cell>
          <cell r="N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>
            <v>0</v>
          </cell>
          <cell r="H449" t="str">
            <v>GB</v>
          </cell>
          <cell r="I449" t="str">
            <v>GBP</v>
          </cell>
          <cell r="J449">
            <v>1364041163</v>
          </cell>
          <cell r="K449">
            <v>1361884763</v>
          </cell>
          <cell r="L449" t="b">
            <v>0</v>
          </cell>
          <cell r="M449">
            <v>1</v>
          </cell>
          <cell r="N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>
            <v>3</v>
          </cell>
          <cell r="H450" t="str">
            <v>US</v>
          </cell>
          <cell r="I450" t="str">
            <v>USD</v>
          </cell>
          <cell r="J450">
            <v>1400091095</v>
          </cell>
          <cell r="K450">
            <v>1398363095</v>
          </cell>
          <cell r="L450" t="b">
            <v>0</v>
          </cell>
          <cell r="M450">
            <v>4</v>
          </cell>
          <cell r="N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>
            <v>2</v>
          </cell>
          <cell r="H451" t="str">
            <v>GB</v>
          </cell>
          <cell r="I451" t="str">
            <v>GBP</v>
          </cell>
          <cell r="J451">
            <v>1382017085</v>
          </cell>
          <cell r="K451">
            <v>1379425085</v>
          </cell>
          <cell r="L451" t="b">
            <v>0</v>
          </cell>
          <cell r="M451">
            <v>5</v>
          </cell>
          <cell r="N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>
            <v>1</v>
          </cell>
          <cell r="H452" t="str">
            <v>US</v>
          </cell>
          <cell r="I452" t="str">
            <v>USD</v>
          </cell>
          <cell r="J452">
            <v>1392417800</v>
          </cell>
          <cell r="K452">
            <v>1389825800</v>
          </cell>
          <cell r="L452" t="b">
            <v>0</v>
          </cell>
          <cell r="M452">
            <v>7</v>
          </cell>
          <cell r="N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>
            <v>0</v>
          </cell>
          <cell r="H453" t="str">
            <v>US</v>
          </cell>
          <cell r="I453" t="str">
            <v>USD</v>
          </cell>
          <cell r="J453">
            <v>1390669791</v>
          </cell>
          <cell r="K453">
            <v>1388077791</v>
          </cell>
          <cell r="L453" t="b">
            <v>0</v>
          </cell>
          <cell r="M453">
            <v>0</v>
          </cell>
          <cell r="N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>
            <v>64</v>
          </cell>
          <cell r="H454" t="str">
            <v>US</v>
          </cell>
          <cell r="I454" t="str">
            <v>USD</v>
          </cell>
          <cell r="J454">
            <v>1431536015</v>
          </cell>
          <cell r="K454">
            <v>1428944015</v>
          </cell>
          <cell r="L454" t="b">
            <v>0</v>
          </cell>
          <cell r="M454">
            <v>12</v>
          </cell>
          <cell r="N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>
            <v>0</v>
          </cell>
          <cell r="H455" t="str">
            <v>US</v>
          </cell>
          <cell r="I455" t="str">
            <v>USD</v>
          </cell>
          <cell r="J455">
            <v>1424375279</v>
          </cell>
          <cell r="K455">
            <v>1422992879</v>
          </cell>
          <cell r="L455" t="b">
            <v>0</v>
          </cell>
          <cell r="M455">
            <v>2</v>
          </cell>
          <cell r="N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>
            <v>1</v>
          </cell>
          <cell r="H456" t="str">
            <v>US</v>
          </cell>
          <cell r="I456" t="str">
            <v>USD</v>
          </cell>
          <cell r="J456">
            <v>1417007640</v>
          </cell>
          <cell r="K456">
            <v>1414343571</v>
          </cell>
          <cell r="L456" t="b">
            <v>0</v>
          </cell>
          <cell r="M456">
            <v>5</v>
          </cell>
          <cell r="N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>
            <v>0</v>
          </cell>
          <cell r="H457" t="str">
            <v>US</v>
          </cell>
          <cell r="I457" t="str">
            <v>USD</v>
          </cell>
          <cell r="J457">
            <v>1334622660</v>
          </cell>
          <cell r="K457">
            <v>1330733022</v>
          </cell>
          <cell r="L457" t="b">
            <v>0</v>
          </cell>
          <cell r="M457">
            <v>2</v>
          </cell>
          <cell r="N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>
            <v>1</v>
          </cell>
          <cell r="H458" t="str">
            <v>US</v>
          </cell>
          <cell r="I458" t="str">
            <v>USD</v>
          </cell>
          <cell r="J458">
            <v>1382414340</v>
          </cell>
          <cell r="K458">
            <v>1380559201</v>
          </cell>
          <cell r="L458" t="b">
            <v>0</v>
          </cell>
          <cell r="M458">
            <v>3</v>
          </cell>
          <cell r="N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>
            <v>0</v>
          </cell>
          <cell r="H459" t="str">
            <v>CA</v>
          </cell>
          <cell r="I459" t="str">
            <v>CAD</v>
          </cell>
          <cell r="J459">
            <v>1408213512</v>
          </cell>
          <cell r="K459">
            <v>1405621512</v>
          </cell>
          <cell r="L459" t="b">
            <v>0</v>
          </cell>
          <cell r="M459">
            <v>0</v>
          </cell>
          <cell r="N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>
            <v>8</v>
          </cell>
          <cell r="H460" t="str">
            <v>GB</v>
          </cell>
          <cell r="I460" t="str">
            <v>GBP</v>
          </cell>
          <cell r="J460">
            <v>1368550060</v>
          </cell>
          <cell r="K460">
            <v>1365958060</v>
          </cell>
          <cell r="L460" t="b">
            <v>0</v>
          </cell>
          <cell r="M460">
            <v>49</v>
          </cell>
          <cell r="N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>
            <v>0</v>
          </cell>
          <cell r="H461" t="str">
            <v>US</v>
          </cell>
          <cell r="I461" t="str">
            <v>USD</v>
          </cell>
          <cell r="J461">
            <v>1321201327</v>
          </cell>
          <cell r="K461">
            <v>1316013727</v>
          </cell>
          <cell r="L461" t="b">
            <v>0</v>
          </cell>
          <cell r="M461">
            <v>1</v>
          </cell>
          <cell r="N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>
            <v>0</v>
          </cell>
          <cell r="H462" t="str">
            <v>US</v>
          </cell>
          <cell r="I462" t="str">
            <v>USD</v>
          </cell>
          <cell r="J462">
            <v>1401595200</v>
          </cell>
          <cell r="K462">
            <v>1398862875</v>
          </cell>
          <cell r="L462" t="b">
            <v>0</v>
          </cell>
          <cell r="M462">
            <v>2</v>
          </cell>
          <cell r="N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>
            <v>0</v>
          </cell>
          <cell r="H463" t="str">
            <v>GB</v>
          </cell>
          <cell r="I463" t="str">
            <v>GBP</v>
          </cell>
          <cell r="J463">
            <v>1370204367</v>
          </cell>
          <cell r="K463">
            <v>1368476367</v>
          </cell>
          <cell r="L463" t="b">
            <v>0</v>
          </cell>
          <cell r="M463">
            <v>0</v>
          </cell>
          <cell r="N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>
            <v>0</v>
          </cell>
          <cell r="H464" t="str">
            <v>US</v>
          </cell>
          <cell r="I464" t="str">
            <v>USD</v>
          </cell>
          <cell r="J464">
            <v>1312945341</v>
          </cell>
          <cell r="K464">
            <v>1307761341</v>
          </cell>
          <cell r="L464" t="b">
            <v>0</v>
          </cell>
          <cell r="M464">
            <v>0</v>
          </cell>
          <cell r="N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>
            <v>2</v>
          </cell>
          <cell r="H465" t="str">
            <v>US</v>
          </cell>
          <cell r="I465" t="str">
            <v>USD</v>
          </cell>
          <cell r="J465">
            <v>1316883753</v>
          </cell>
          <cell r="K465">
            <v>1311699753</v>
          </cell>
          <cell r="L465" t="b">
            <v>0</v>
          </cell>
          <cell r="M465">
            <v>11</v>
          </cell>
          <cell r="N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>
            <v>0</v>
          </cell>
          <cell r="H466" t="str">
            <v>DE</v>
          </cell>
          <cell r="I466" t="str">
            <v>EUR</v>
          </cell>
          <cell r="J466">
            <v>1463602935</v>
          </cell>
          <cell r="K466">
            <v>1461874935</v>
          </cell>
          <cell r="L466" t="b">
            <v>0</v>
          </cell>
          <cell r="M466">
            <v>1</v>
          </cell>
          <cell r="N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>
            <v>27</v>
          </cell>
          <cell r="H467" t="str">
            <v>US</v>
          </cell>
          <cell r="I467" t="str">
            <v>USD</v>
          </cell>
          <cell r="J467">
            <v>1403837574</v>
          </cell>
          <cell r="K467">
            <v>1402455174</v>
          </cell>
          <cell r="L467" t="b">
            <v>0</v>
          </cell>
          <cell r="M467">
            <v>8</v>
          </cell>
          <cell r="N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>
            <v>1</v>
          </cell>
          <cell r="H468" t="str">
            <v>US</v>
          </cell>
          <cell r="I468" t="str">
            <v>USD</v>
          </cell>
          <cell r="J468">
            <v>1347057464</v>
          </cell>
          <cell r="K468">
            <v>1344465464</v>
          </cell>
          <cell r="L468" t="b">
            <v>0</v>
          </cell>
          <cell r="M468">
            <v>5</v>
          </cell>
          <cell r="N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>
            <v>22</v>
          </cell>
          <cell r="H469" t="str">
            <v>US</v>
          </cell>
          <cell r="I469" t="str">
            <v>USD</v>
          </cell>
          <cell r="J469">
            <v>1348849134</v>
          </cell>
          <cell r="K469">
            <v>1344961134</v>
          </cell>
          <cell r="L469" t="b">
            <v>0</v>
          </cell>
          <cell r="M469">
            <v>39</v>
          </cell>
          <cell r="N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>
            <v>0</v>
          </cell>
          <cell r="H470" t="str">
            <v>US</v>
          </cell>
          <cell r="I470" t="str">
            <v>USD</v>
          </cell>
          <cell r="J470">
            <v>1341978665</v>
          </cell>
          <cell r="K470">
            <v>1336795283</v>
          </cell>
          <cell r="L470" t="b">
            <v>0</v>
          </cell>
          <cell r="M470">
            <v>0</v>
          </cell>
          <cell r="N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>
            <v>0</v>
          </cell>
          <cell r="H471" t="str">
            <v>GB</v>
          </cell>
          <cell r="I471" t="str">
            <v>GBP</v>
          </cell>
          <cell r="J471">
            <v>1409960724</v>
          </cell>
          <cell r="K471">
            <v>1404776724</v>
          </cell>
          <cell r="L471" t="b">
            <v>0</v>
          </cell>
          <cell r="M471">
            <v>0</v>
          </cell>
          <cell r="N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>
            <v>1</v>
          </cell>
          <cell r="H472" t="str">
            <v>US</v>
          </cell>
          <cell r="I472" t="str">
            <v>USD</v>
          </cell>
          <cell r="J472">
            <v>1389844800</v>
          </cell>
          <cell r="K472">
            <v>1385524889</v>
          </cell>
          <cell r="L472" t="b">
            <v>0</v>
          </cell>
          <cell r="M472">
            <v>2</v>
          </cell>
          <cell r="N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>
            <v>12</v>
          </cell>
          <cell r="H473" t="str">
            <v>US</v>
          </cell>
          <cell r="I473" t="str">
            <v>USD</v>
          </cell>
          <cell r="J473">
            <v>1397924379</v>
          </cell>
          <cell r="K473">
            <v>1394039979</v>
          </cell>
          <cell r="L473" t="b">
            <v>0</v>
          </cell>
          <cell r="M473">
            <v>170</v>
          </cell>
          <cell r="N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>
            <v>18</v>
          </cell>
          <cell r="H474" t="str">
            <v>US</v>
          </cell>
          <cell r="I474" t="str">
            <v>USD</v>
          </cell>
          <cell r="J474">
            <v>1408831718</v>
          </cell>
          <cell r="K474">
            <v>1406239718</v>
          </cell>
          <cell r="L474" t="b">
            <v>0</v>
          </cell>
          <cell r="M474">
            <v>5</v>
          </cell>
          <cell r="N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>
            <v>3</v>
          </cell>
          <cell r="H475" t="str">
            <v>US</v>
          </cell>
          <cell r="I475" t="str">
            <v>USD</v>
          </cell>
          <cell r="J475">
            <v>1410972319</v>
          </cell>
          <cell r="K475">
            <v>1408380319</v>
          </cell>
          <cell r="L475" t="b">
            <v>0</v>
          </cell>
          <cell r="M475">
            <v>14</v>
          </cell>
          <cell r="N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>
            <v>0</v>
          </cell>
          <cell r="H476" t="str">
            <v>US</v>
          </cell>
          <cell r="I476" t="str">
            <v>USD</v>
          </cell>
          <cell r="J476">
            <v>1487318029</v>
          </cell>
          <cell r="K476">
            <v>1484726029</v>
          </cell>
          <cell r="L476" t="b">
            <v>0</v>
          </cell>
          <cell r="M476">
            <v>1</v>
          </cell>
          <cell r="N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>
            <v>0</v>
          </cell>
          <cell r="H477" t="str">
            <v>US</v>
          </cell>
          <cell r="I477" t="str">
            <v>USD</v>
          </cell>
          <cell r="J477">
            <v>1430877843</v>
          </cell>
          <cell r="K477">
            <v>1428285843</v>
          </cell>
          <cell r="L477" t="b">
            <v>0</v>
          </cell>
          <cell r="M477">
            <v>0</v>
          </cell>
          <cell r="N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>
            <v>2</v>
          </cell>
          <cell r="H478" t="str">
            <v>US</v>
          </cell>
          <cell r="I478" t="str">
            <v>USD</v>
          </cell>
          <cell r="J478">
            <v>1401767940</v>
          </cell>
          <cell r="K478">
            <v>1398727441</v>
          </cell>
          <cell r="L478" t="b">
            <v>0</v>
          </cell>
          <cell r="M478">
            <v>124</v>
          </cell>
          <cell r="N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>
            <v>0</v>
          </cell>
          <cell r="H479" t="str">
            <v>US</v>
          </cell>
          <cell r="I479" t="str">
            <v>USD</v>
          </cell>
          <cell r="J479">
            <v>1337371334</v>
          </cell>
          <cell r="K479">
            <v>1332187334</v>
          </cell>
          <cell r="L479" t="b">
            <v>0</v>
          </cell>
          <cell r="M479">
            <v>0</v>
          </cell>
          <cell r="N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>
            <v>0</v>
          </cell>
          <cell r="H480" t="str">
            <v>US</v>
          </cell>
          <cell r="I480" t="str">
            <v>USD</v>
          </cell>
          <cell r="J480">
            <v>1427921509</v>
          </cell>
          <cell r="K480">
            <v>1425333109</v>
          </cell>
          <cell r="L480" t="b">
            <v>0</v>
          </cell>
          <cell r="M480">
            <v>0</v>
          </cell>
          <cell r="N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>
            <v>33</v>
          </cell>
          <cell r="H481" t="str">
            <v>US</v>
          </cell>
          <cell r="I481" t="str">
            <v>USD</v>
          </cell>
          <cell r="J481">
            <v>1416566835</v>
          </cell>
          <cell r="K481">
            <v>1411379235</v>
          </cell>
          <cell r="L481" t="b">
            <v>0</v>
          </cell>
          <cell r="M481">
            <v>55</v>
          </cell>
          <cell r="N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>
            <v>19</v>
          </cell>
          <cell r="H482" t="str">
            <v>US</v>
          </cell>
          <cell r="I482" t="str">
            <v>USD</v>
          </cell>
          <cell r="J482">
            <v>1376049615</v>
          </cell>
          <cell r="K482">
            <v>1373457615</v>
          </cell>
          <cell r="L482" t="b">
            <v>0</v>
          </cell>
          <cell r="M482">
            <v>140</v>
          </cell>
          <cell r="N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>
            <v>6</v>
          </cell>
          <cell r="H483" t="str">
            <v>US</v>
          </cell>
          <cell r="I483" t="str">
            <v>USD</v>
          </cell>
          <cell r="J483">
            <v>1349885289</v>
          </cell>
          <cell r="K483">
            <v>1347293289</v>
          </cell>
          <cell r="L483" t="b">
            <v>0</v>
          </cell>
          <cell r="M483">
            <v>21</v>
          </cell>
          <cell r="N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>
            <v>0</v>
          </cell>
          <cell r="H484" t="str">
            <v>US</v>
          </cell>
          <cell r="I484" t="str">
            <v>USD</v>
          </cell>
          <cell r="J484">
            <v>1460644440</v>
          </cell>
          <cell r="K484">
            <v>1458336690</v>
          </cell>
          <cell r="L484" t="b">
            <v>0</v>
          </cell>
          <cell r="M484">
            <v>1</v>
          </cell>
          <cell r="N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>
            <v>50</v>
          </cell>
          <cell r="H485" t="str">
            <v>GB</v>
          </cell>
          <cell r="I485" t="str">
            <v>GBP</v>
          </cell>
          <cell r="J485">
            <v>1359434672</v>
          </cell>
          <cell r="K485">
            <v>1354250672</v>
          </cell>
          <cell r="L485" t="b">
            <v>0</v>
          </cell>
          <cell r="M485">
            <v>147</v>
          </cell>
          <cell r="N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>
            <v>0</v>
          </cell>
          <cell r="H486" t="str">
            <v>GB</v>
          </cell>
          <cell r="I486" t="str">
            <v>GBP</v>
          </cell>
          <cell r="J486">
            <v>1446766372</v>
          </cell>
          <cell r="K486">
            <v>1443220372</v>
          </cell>
          <cell r="L486" t="b">
            <v>0</v>
          </cell>
          <cell r="M486">
            <v>11</v>
          </cell>
          <cell r="N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>
            <v>22</v>
          </cell>
          <cell r="H487" t="str">
            <v>GB</v>
          </cell>
          <cell r="I487" t="str">
            <v>GBP</v>
          </cell>
          <cell r="J487">
            <v>1368792499</v>
          </cell>
          <cell r="K487">
            <v>1366200499</v>
          </cell>
          <cell r="L487" t="b">
            <v>0</v>
          </cell>
          <cell r="M487">
            <v>125</v>
          </cell>
          <cell r="N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>
            <v>0</v>
          </cell>
          <cell r="H488" t="str">
            <v>AU</v>
          </cell>
          <cell r="I488" t="str">
            <v>AUD</v>
          </cell>
          <cell r="J488">
            <v>1401662239</v>
          </cell>
          <cell r="K488">
            <v>1399070239</v>
          </cell>
          <cell r="L488" t="b">
            <v>0</v>
          </cell>
          <cell r="M488">
            <v>1</v>
          </cell>
          <cell r="N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>
            <v>0</v>
          </cell>
          <cell r="H489" t="str">
            <v>CA</v>
          </cell>
          <cell r="I489" t="str">
            <v>CAD</v>
          </cell>
          <cell r="J489">
            <v>1482678994</v>
          </cell>
          <cell r="K489">
            <v>1477491394</v>
          </cell>
          <cell r="L489" t="b">
            <v>0</v>
          </cell>
          <cell r="M489">
            <v>0</v>
          </cell>
          <cell r="N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>
            <v>0</v>
          </cell>
          <cell r="H490" t="str">
            <v>US</v>
          </cell>
          <cell r="I490" t="str">
            <v>USD</v>
          </cell>
          <cell r="J490">
            <v>1483924700</v>
          </cell>
          <cell r="K490">
            <v>1481332700</v>
          </cell>
          <cell r="L490" t="b">
            <v>0</v>
          </cell>
          <cell r="M490">
            <v>0</v>
          </cell>
          <cell r="N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>
            <v>0</v>
          </cell>
          <cell r="H491" t="str">
            <v>US</v>
          </cell>
          <cell r="I491" t="str">
            <v>USD</v>
          </cell>
          <cell r="J491">
            <v>1325763180</v>
          </cell>
          <cell r="K491">
            <v>1323084816</v>
          </cell>
          <cell r="L491" t="b">
            <v>0</v>
          </cell>
          <cell r="M491">
            <v>3</v>
          </cell>
          <cell r="N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>
            <v>0</v>
          </cell>
          <cell r="H492" t="str">
            <v>US</v>
          </cell>
          <cell r="I492" t="str">
            <v>USD</v>
          </cell>
          <cell r="J492">
            <v>1345677285</v>
          </cell>
          <cell r="K492">
            <v>1343085285</v>
          </cell>
          <cell r="L492" t="b">
            <v>0</v>
          </cell>
          <cell r="M492">
            <v>0</v>
          </cell>
          <cell r="N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>
            <v>0</v>
          </cell>
          <cell r="H493" t="str">
            <v>US</v>
          </cell>
          <cell r="I493" t="str">
            <v>USD</v>
          </cell>
          <cell r="J493">
            <v>1453937699</v>
          </cell>
          <cell r="K493">
            <v>1451345699</v>
          </cell>
          <cell r="L493" t="b">
            <v>0</v>
          </cell>
          <cell r="M493">
            <v>0</v>
          </cell>
          <cell r="N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>
            <v>0</v>
          </cell>
          <cell r="H494" t="str">
            <v>SE</v>
          </cell>
          <cell r="I494" t="str">
            <v>SEK</v>
          </cell>
          <cell r="J494">
            <v>1476319830</v>
          </cell>
          <cell r="K494">
            <v>1471135830</v>
          </cell>
          <cell r="L494" t="b">
            <v>0</v>
          </cell>
          <cell r="M494">
            <v>0</v>
          </cell>
          <cell r="N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>
            <v>0</v>
          </cell>
          <cell r="H495" t="str">
            <v>GB</v>
          </cell>
          <cell r="I495" t="str">
            <v>GBP</v>
          </cell>
          <cell r="J495">
            <v>1432142738</v>
          </cell>
          <cell r="K495">
            <v>1429550738</v>
          </cell>
          <cell r="L495" t="b">
            <v>0</v>
          </cell>
          <cell r="M495">
            <v>0</v>
          </cell>
          <cell r="N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>
            <v>0</v>
          </cell>
          <cell r="H496" t="str">
            <v>US</v>
          </cell>
          <cell r="I496" t="str">
            <v>USD</v>
          </cell>
          <cell r="J496">
            <v>1404356400</v>
          </cell>
          <cell r="K496">
            <v>1402343765</v>
          </cell>
          <cell r="L496" t="b">
            <v>0</v>
          </cell>
          <cell r="M496">
            <v>3</v>
          </cell>
          <cell r="N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>
            <v>0</v>
          </cell>
          <cell r="H497" t="str">
            <v>US</v>
          </cell>
          <cell r="I497" t="str">
            <v>USD</v>
          </cell>
          <cell r="J497">
            <v>1437076305</v>
          </cell>
          <cell r="K497">
            <v>1434484305</v>
          </cell>
          <cell r="L497" t="b">
            <v>0</v>
          </cell>
          <cell r="M497">
            <v>0</v>
          </cell>
          <cell r="N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>
            <v>0</v>
          </cell>
          <cell r="H498" t="str">
            <v>US</v>
          </cell>
          <cell r="I498" t="str">
            <v>USD</v>
          </cell>
          <cell r="J498">
            <v>1392070874</v>
          </cell>
          <cell r="K498">
            <v>1386886874</v>
          </cell>
          <cell r="L498" t="b">
            <v>0</v>
          </cell>
          <cell r="M498">
            <v>1</v>
          </cell>
          <cell r="N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>
            <v>1</v>
          </cell>
          <cell r="H499" t="str">
            <v>US</v>
          </cell>
          <cell r="I499" t="str">
            <v>USD</v>
          </cell>
          <cell r="J499">
            <v>1419483600</v>
          </cell>
          <cell r="K499">
            <v>1414889665</v>
          </cell>
          <cell r="L499" t="b">
            <v>0</v>
          </cell>
          <cell r="M499">
            <v>3</v>
          </cell>
          <cell r="N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>
            <v>5</v>
          </cell>
          <cell r="H500" t="str">
            <v>US</v>
          </cell>
          <cell r="I500" t="str">
            <v>USD</v>
          </cell>
          <cell r="J500">
            <v>1324664249</v>
          </cell>
          <cell r="K500">
            <v>1321035449</v>
          </cell>
          <cell r="L500" t="b">
            <v>0</v>
          </cell>
          <cell r="M500">
            <v>22</v>
          </cell>
          <cell r="N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>
            <v>10</v>
          </cell>
          <cell r="H501" t="str">
            <v>US</v>
          </cell>
          <cell r="I501" t="str">
            <v>USD</v>
          </cell>
          <cell r="J501">
            <v>1255381140</v>
          </cell>
          <cell r="K501">
            <v>1250630968</v>
          </cell>
          <cell r="L501" t="b">
            <v>0</v>
          </cell>
          <cell r="M501">
            <v>26</v>
          </cell>
          <cell r="N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>
            <v>3</v>
          </cell>
          <cell r="H502" t="str">
            <v>US</v>
          </cell>
          <cell r="I502" t="str">
            <v>USD</v>
          </cell>
          <cell r="J502">
            <v>1273356960</v>
          </cell>
          <cell r="K502">
            <v>1268255751</v>
          </cell>
          <cell r="L502" t="b">
            <v>0</v>
          </cell>
          <cell r="M502">
            <v>4</v>
          </cell>
          <cell r="N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>
            <v>0</v>
          </cell>
          <cell r="H503" t="str">
            <v>US</v>
          </cell>
          <cell r="I503" t="str">
            <v>USD</v>
          </cell>
          <cell r="J503">
            <v>1310189851</v>
          </cell>
          <cell r="K503">
            <v>1307597851</v>
          </cell>
          <cell r="L503" t="b">
            <v>0</v>
          </cell>
          <cell r="M503">
            <v>0</v>
          </cell>
          <cell r="N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>
            <v>1</v>
          </cell>
          <cell r="H504" t="str">
            <v>US</v>
          </cell>
          <cell r="I504" t="str">
            <v>USD</v>
          </cell>
          <cell r="J504">
            <v>1332073025</v>
          </cell>
          <cell r="K504">
            <v>1329484625</v>
          </cell>
          <cell r="L504" t="b">
            <v>0</v>
          </cell>
          <cell r="M504">
            <v>4</v>
          </cell>
          <cell r="N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>
            <v>2</v>
          </cell>
          <cell r="H505" t="str">
            <v>GB</v>
          </cell>
          <cell r="I505" t="str">
            <v>GBP</v>
          </cell>
          <cell r="J505">
            <v>1421498303</v>
          </cell>
          <cell r="K505">
            <v>1418906303</v>
          </cell>
          <cell r="L505" t="b">
            <v>0</v>
          </cell>
          <cell r="M505">
            <v>9</v>
          </cell>
          <cell r="N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>
            <v>1</v>
          </cell>
          <cell r="H506" t="str">
            <v>US</v>
          </cell>
          <cell r="I506" t="str">
            <v>USD</v>
          </cell>
          <cell r="J506">
            <v>1334097387</v>
          </cell>
          <cell r="K506">
            <v>1328916987</v>
          </cell>
          <cell r="L506" t="b">
            <v>0</v>
          </cell>
          <cell r="M506">
            <v>5</v>
          </cell>
          <cell r="N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>
            <v>0</v>
          </cell>
          <cell r="H507" t="str">
            <v>US</v>
          </cell>
          <cell r="I507" t="str">
            <v>USD</v>
          </cell>
          <cell r="J507">
            <v>1451010086</v>
          </cell>
          <cell r="K507">
            <v>1447122086</v>
          </cell>
          <cell r="L507" t="b">
            <v>0</v>
          </cell>
          <cell r="M507">
            <v>14</v>
          </cell>
          <cell r="N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>
            <v>0</v>
          </cell>
          <cell r="H508" t="str">
            <v>US</v>
          </cell>
          <cell r="I508" t="str">
            <v>USD</v>
          </cell>
          <cell r="J508">
            <v>1376140520</v>
          </cell>
          <cell r="K508">
            <v>1373548520</v>
          </cell>
          <cell r="L508" t="b">
            <v>0</v>
          </cell>
          <cell r="M508">
            <v>1</v>
          </cell>
          <cell r="N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>
            <v>3</v>
          </cell>
          <cell r="H509" t="str">
            <v>US</v>
          </cell>
          <cell r="I509" t="str">
            <v>USD</v>
          </cell>
          <cell r="J509">
            <v>1350687657</v>
          </cell>
          <cell r="K509">
            <v>1346799657</v>
          </cell>
          <cell r="L509" t="b">
            <v>0</v>
          </cell>
          <cell r="M509">
            <v>10</v>
          </cell>
          <cell r="N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>
            <v>1</v>
          </cell>
          <cell r="H510" t="str">
            <v>US</v>
          </cell>
          <cell r="I510" t="str">
            <v>USD</v>
          </cell>
          <cell r="J510">
            <v>1337955240</v>
          </cell>
          <cell r="K510">
            <v>1332808501</v>
          </cell>
          <cell r="L510" t="b">
            <v>0</v>
          </cell>
          <cell r="M510">
            <v>3</v>
          </cell>
          <cell r="N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>
            <v>0</v>
          </cell>
          <cell r="H511" t="str">
            <v>GB</v>
          </cell>
          <cell r="I511" t="str">
            <v>GBP</v>
          </cell>
          <cell r="J511">
            <v>1435504170</v>
          </cell>
          <cell r="K511">
            <v>1432912170</v>
          </cell>
          <cell r="L511" t="b">
            <v>0</v>
          </cell>
          <cell r="M511">
            <v>1</v>
          </cell>
          <cell r="N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>
            <v>0</v>
          </cell>
          <cell r="H512" t="str">
            <v>US</v>
          </cell>
          <cell r="I512" t="str">
            <v>USD</v>
          </cell>
          <cell r="J512">
            <v>1456805639</v>
          </cell>
          <cell r="K512">
            <v>1454213639</v>
          </cell>
          <cell r="L512" t="b">
            <v>0</v>
          </cell>
          <cell r="M512">
            <v>0</v>
          </cell>
          <cell r="N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>
            <v>3</v>
          </cell>
          <cell r="H513" t="str">
            <v>US</v>
          </cell>
          <cell r="I513" t="str">
            <v>USD</v>
          </cell>
          <cell r="J513">
            <v>1365228982</v>
          </cell>
          <cell r="K513">
            <v>1362640582</v>
          </cell>
          <cell r="L513" t="b">
            <v>0</v>
          </cell>
          <cell r="M513">
            <v>5</v>
          </cell>
          <cell r="N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>
            <v>0</v>
          </cell>
          <cell r="H514" t="str">
            <v>US</v>
          </cell>
          <cell r="I514" t="str">
            <v>USD</v>
          </cell>
          <cell r="J514">
            <v>1479667727</v>
          </cell>
          <cell r="K514">
            <v>1475776127</v>
          </cell>
          <cell r="L514" t="b">
            <v>0</v>
          </cell>
          <cell r="M514">
            <v>2</v>
          </cell>
          <cell r="N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>
            <v>14</v>
          </cell>
          <cell r="H515" t="str">
            <v>US</v>
          </cell>
          <cell r="I515" t="str">
            <v>USD</v>
          </cell>
          <cell r="J515">
            <v>1471244400</v>
          </cell>
          <cell r="K515">
            <v>1467387705</v>
          </cell>
          <cell r="L515" t="b">
            <v>0</v>
          </cell>
          <cell r="M515">
            <v>68</v>
          </cell>
          <cell r="N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>
            <v>3</v>
          </cell>
          <cell r="H516" t="str">
            <v>CA</v>
          </cell>
          <cell r="I516" t="str">
            <v>CAD</v>
          </cell>
          <cell r="J516">
            <v>1407595447</v>
          </cell>
          <cell r="K516">
            <v>1405003447</v>
          </cell>
          <cell r="L516" t="b">
            <v>0</v>
          </cell>
          <cell r="M516">
            <v>3</v>
          </cell>
          <cell r="N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>
            <v>25</v>
          </cell>
          <cell r="H517" t="str">
            <v>US</v>
          </cell>
          <cell r="I517" t="str">
            <v>USD</v>
          </cell>
          <cell r="J517">
            <v>1451389601</v>
          </cell>
          <cell r="K517">
            <v>1447933601</v>
          </cell>
          <cell r="L517" t="b">
            <v>0</v>
          </cell>
          <cell r="M517">
            <v>34</v>
          </cell>
          <cell r="N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>
            <v>0</v>
          </cell>
          <cell r="H518" t="str">
            <v>GB</v>
          </cell>
          <cell r="I518" t="str">
            <v>GBP</v>
          </cell>
          <cell r="J518">
            <v>1432752080</v>
          </cell>
          <cell r="K518">
            <v>1427568080</v>
          </cell>
          <cell r="L518" t="b">
            <v>0</v>
          </cell>
          <cell r="M518">
            <v>0</v>
          </cell>
          <cell r="N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>
            <v>1</v>
          </cell>
          <cell r="H519" t="str">
            <v>US</v>
          </cell>
          <cell r="I519" t="str">
            <v>USD</v>
          </cell>
          <cell r="J519">
            <v>1486046761</v>
          </cell>
          <cell r="K519">
            <v>1483454761</v>
          </cell>
          <cell r="L519" t="b">
            <v>0</v>
          </cell>
          <cell r="M519">
            <v>3</v>
          </cell>
          <cell r="N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>
            <v>0</v>
          </cell>
          <cell r="H520" t="str">
            <v>US</v>
          </cell>
          <cell r="I520" t="str">
            <v>USD</v>
          </cell>
          <cell r="J520">
            <v>1441550760</v>
          </cell>
          <cell r="K520">
            <v>1438958824</v>
          </cell>
          <cell r="L520" t="b">
            <v>0</v>
          </cell>
          <cell r="M520">
            <v>0</v>
          </cell>
          <cell r="N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>
            <v>23</v>
          </cell>
          <cell r="H521" t="str">
            <v>US</v>
          </cell>
          <cell r="I521" t="str">
            <v>USD</v>
          </cell>
          <cell r="J521">
            <v>1354699421</v>
          </cell>
          <cell r="K521">
            <v>1352107421</v>
          </cell>
          <cell r="L521" t="b">
            <v>0</v>
          </cell>
          <cell r="M521">
            <v>70</v>
          </cell>
          <cell r="N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>
            <v>102</v>
          </cell>
          <cell r="H522" t="str">
            <v>GB</v>
          </cell>
          <cell r="I522" t="str">
            <v>GBP</v>
          </cell>
          <cell r="J522">
            <v>1449766261</v>
          </cell>
          <cell r="K522">
            <v>1447174261</v>
          </cell>
          <cell r="L522" t="b">
            <v>0</v>
          </cell>
          <cell r="M522">
            <v>34</v>
          </cell>
          <cell r="N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>
            <v>105</v>
          </cell>
          <cell r="H523" t="str">
            <v>US</v>
          </cell>
          <cell r="I523" t="str">
            <v>USD</v>
          </cell>
          <cell r="J523">
            <v>1477976340</v>
          </cell>
          <cell r="K523">
            <v>1475460819</v>
          </cell>
          <cell r="L523" t="b">
            <v>0</v>
          </cell>
          <cell r="M523">
            <v>56</v>
          </cell>
          <cell r="N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>
            <v>115</v>
          </cell>
          <cell r="H524" t="str">
            <v>US</v>
          </cell>
          <cell r="I524" t="str">
            <v>USD</v>
          </cell>
          <cell r="J524">
            <v>1458518325</v>
          </cell>
          <cell r="K524">
            <v>1456793925</v>
          </cell>
          <cell r="L524" t="b">
            <v>0</v>
          </cell>
          <cell r="M524">
            <v>31</v>
          </cell>
          <cell r="N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>
            <v>121</v>
          </cell>
          <cell r="H525" t="str">
            <v>US</v>
          </cell>
          <cell r="I525" t="str">
            <v>USD</v>
          </cell>
          <cell r="J525">
            <v>1442805076</v>
          </cell>
          <cell r="K525">
            <v>1440213076</v>
          </cell>
          <cell r="L525" t="b">
            <v>0</v>
          </cell>
          <cell r="M525">
            <v>84</v>
          </cell>
          <cell r="N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>
            <v>109</v>
          </cell>
          <cell r="H526" t="str">
            <v>GB</v>
          </cell>
          <cell r="I526" t="str">
            <v>GBP</v>
          </cell>
          <cell r="J526">
            <v>1464801169</v>
          </cell>
          <cell r="K526">
            <v>1462209169</v>
          </cell>
          <cell r="L526" t="b">
            <v>0</v>
          </cell>
          <cell r="M526">
            <v>130</v>
          </cell>
          <cell r="N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>
            <v>100</v>
          </cell>
          <cell r="H527" t="str">
            <v>US</v>
          </cell>
          <cell r="I527" t="str">
            <v>USD</v>
          </cell>
          <cell r="J527">
            <v>1410601041</v>
          </cell>
          <cell r="K527">
            <v>1406713041</v>
          </cell>
          <cell r="L527" t="b">
            <v>0</v>
          </cell>
          <cell r="M527">
            <v>12</v>
          </cell>
          <cell r="N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>
            <v>114</v>
          </cell>
          <cell r="H528" t="str">
            <v>GB</v>
          </cell>
          <cell r="I528" t="str">
            <v>GBP</v>
          </cell>
          <cell r="J528">
            <v>1438966800</v>
          </cell>
          <cell r="K528">
            <v>1436278344</v>
          </cell>
          <cell r="L528" t="b">
            <v>0</v>
          </cell>
          <cell r="M528">
            <v>23</v>
          </cell>
          <cell r="N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>
            <v>101</v>
          </cell>
          <cell r="H529" t="str">
            <v>US</v>
          </cell>
          <cell r="I529" t="str">
            <v>USD</v>
          </cell>
          <cell r="J529">
            <v>1487347500</v>
          </cell>
          <cell r="K529">
            <v>1484715366</v>
          </cell>
          <cell r="L529" t="b">
            <v>0</v>
          </cell>
          <cell r="M529">
            <v>158</v>
          </cell>
          <cell r="N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>
            <v>116</v>
          </cell>
          <cell r="H530" t="str">
            <v>US</v>
          </cell>
          <cell r="I530" t="str">
            <v>USD</v>
          </cell>
          <cell r="J530">
            <v>1434921600</v>
          </cell>
          <cell r="K530">
            <v>1433109907</v>
          </cell>
          <cell r="L530" t="b">
            <v>0</v>
          </cell>
          <cell r="M530">
            <v>30</v>
          </cell>
          <cell r="N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>
            <v>130</v>
          </cell>
          <cell r="H531" t="str">
            <v>CA</v>
          </cell>
          <cell r="I531" t="str">
            <v>CAD</v>
          </cell>
          <cell r="J531">
            <v>1484110800</v>
          </cell>
          <cell r="K531">
            <v>1482281094</v>
          </cell>
          <cell r="L531" t="b">
            <v>0</v>
          </cell>
          <cell r="M531">
            <v>18</v>
          </cell>
          <cell r="N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>
            <v>108</v>
          </cell>
          <cell r="H532" t="str">
            <v>US</v>
          </cell>
          <cell r="I532" t="str">
            <v>USD</v>
          </cell>
          <cell r="J532">
            <v>1435111200</v>
          </cell>
          <cell r="K532">
            <v>1433254268</v>
          </cell>
          <cell r="L532" t="b">
            <v>0</v>
          </cell>
          <cell r="M532">
            <v>29</v>
          </cell>
          <cell r="N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>
            <v>100</v>
          </cell>
          <cell r="H533" t="str">
            <v>US</v>
          </cell>
          <cell r="I533" t="str">
            <v>USD</v>
          </cell>
          <cell r="J533">
            <v>1481957940</v>
          </cell>
          <cell r="K533">
            <v>1478050429</v>
          </cell>
          <cell r="L533" t="b">
            <v>0</v>
          </cell>
          <cell r="M533">
            <v>31</v>
          </cell>
          <cell r="N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>
            <v>123</v>
          </cell>
          <cell r="H534" t="str">
            <v>US</v>
          </cell>
          <cell r="I534" t="str">
            <v>USD</v>
          </cell>
          <cell r="J534">
            <v>1463098208</v>
          </cell>
          <cell r="K534">
            <v>1460506208</v>
          </cell>
          <cell r="L534" t="b">
            <v>0</v>
          </cell>
          <cell r="M534">
            <v>173</v>
          </cell>
          <cell r="N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>
            <v>100</v>
          </cell>
          <cell r="H535" t="str">
            <v>GB</v>
          </cell>
          <cell r="I535" t="str">
            <v>GBP</v>
          </cell>
          <cell r="J535">
            <v>1463394365</v>
          </cell>
          <cell r="K535">
            <v>1461320765</v>
          </cell>
          <cell r="L535" t="b">
            <v>0</v>
          </cell>
          <cell r="M535">
            <v>17</v>
          </cell>
          <cell r="N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>
            <v>105</v>
          </cell>
          <cell r="H536" t="str">
            <v>NO</v>
          </cell>
          <cell r="I536" t="str">
            <v>NOK</v>
          </cell>
          <cell r="J536">
            <v>1446418800</v>
          </cell>
          <cell r="K536">
            <v>1443036470</v>
          </cell>
          <cell r="L536" t="b">
            <v>0</v>
          </cell>
          <cell r="M536">
            <v>48</v>
          </cell>
          <cell r="N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>
            <v>103</v>
          </cell>
          <cell r="H537" t="str">
            <v>GB</v>
          </cell>
          <cell r="I537" t="str">
            <v>GBP</v>
          </cell>
          <cell r="J537">
            <v>1483707905</v>
          </cell>
          <cell r="K537">
            <v>1481115905</v>
          </cell>
          <cell r="L537" t="b">
            <v>0</v>
          </cell>
          <cell r="M537">
            <v>59</v>
          </cell>
          <cell r="N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>
            <v>118</v>
          </cell>
          <cell r="H538" t="str">
            <v>GB</v>
          </cell>
          <cell r="I538" t="str">
            <v>GBP</v>
          </cell>
          <cell r="J538">
            <v>1438624800</v>
          </cell>
          <cell r="K538">
            <v>1435133807</v>
          </cell>
          <cell r="L538" t="b">
            <v>0</v>
          </cell>
          <cell r="M538">
            <v>39</v>
          </cell>
          <cell r="N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>
            <v>121</v>
          </cell>
          <cell r="H539" t="str">
            <v>US</v>
          </cell>
          <cell r="I539" t="str">
            <v>USD</v>
          </cell>
          <cell r="J539">
            <v>1446665191</v>
          </cell>
          <cell r="K539">
            <v>1444069591</v>
          </cell>
          <cell r="L539" t="b">
            <v>0</v>
          </cell>
          <cell r="M539">
            <v>59</v>
          </cell>
          <cell r="N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>
            <v>302</v>
          </cell>
          <cell r="H540" t="str">
            <v>US</v>
          </cell>
          <cell r="I540" t="str">
            <v>USD</v>
          </cell>
          <cell r="J540">
            <v>1463166263</v>
          </cell>
          <cell r="K540">
            <v>1460574263</v>
          </cell>
          <cell r="L540" t="b">
            <v>0</v>
          </cell>
          <cell r="M540">
            <v>60</v>
          </cell>
          <cell r="N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>
            <v>101</v>
          </cell>
          <cell r="H541" t="str">
            <v>GB</v>
          </cell>
          <cell r="I541" t="str">
            <v>GBP</v>
          </cell>
          <cell r="J541">
            <v>1467681107</v>
          </cell>
          <cell r="K541">
            <v>1465866707</v>
          </cell>
          <cell r="L541" t="b">
            <v>0</v>
          </cell>
          <cell r="M541">
            <v>20</v>
          </cell>
          <cell r="N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>
            <v>0</v>
          </cell>
          <cell r="H542" t="str">
            <v>US</v>
          </cell>
          <cell r="I542" t="str">
            <v>USD</v>
          </cell>
          <cell r="J542">
            <v>1423078606</v>
          </cell>
          <cell r="K542">
            <v>1420486606</v>
          </cell>
          <cell r="L542" t="b">
            <v>0</v>
          </cell>
          <cell r="M542">
            <v>1</v>
          </cell>
          <cell r="N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>
            <v>1</v>
          </cell>
          <cell r="H543" t="str">
            <v>US</v>
          </cell>
          <cell r="I543" t="str">
            <v>USD</v>
          </cell>
          <cell r="J543">
            <v>1446080834</v>
          </cell>
          <cell r="K543">
            <v>1443488834</v>
          </cell>
          <cell r="L543" t="b">
            <v>0</v>
          </cell>
          <cell r="M543">
            <v>1</v>
          </cell>
          <cell r="N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>
            <v>0</v>
          </cell>
          <cell r="H544" t="str">
            <v>US</v>
          </cell>
          <cell r="I544" t="str">
            <v>USD</v>
          </cell>
          <cell r="J544">
            <v>1462293716</v>
          </cell>
          <cell r="K544">
            <v>1457113316</v>
          </cell>
          <cell r="L544" t="b">
            <v>0</v>
          </cell>
          <cell r="M544">
            <v>1</v>
          </cell>
          <cell r="N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>
            <v>0</v>
          </cell>
          <cell r="H545" t="str">
            <v>AU</v>
          </cell>
          <cell r="I545" t="str">
            <v>AUD</v>
          </cell>
          <cell r="J545">
            <v>1414807962</v>
          </cell>
          <cell r="K545">
            <v>1412215962</v>
          </cell>
          <cell r="L545" t="b">
            <v>0</v>
          </cell>
          <cell r="M545">
            <v>2</v>
          </cell>
          <cell r="N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>
            <v>1</v>
          </cell>
          <cell r="H546" t="str">
            <v>US</v>
          </cell>
          <cell r="I546" t="str">
            <v>USD</v>
          </cell>
          <cell r="J546">
            <v>1467647160</v>
          </cell>
          <cell r="K546">
            <v>1465055160</v>
          </cell>
          <cell r="L546" t="b">
            <v>0</v>
          </cell>
          <cell r="M546">
            <v>2</v>
          </cell>
          <cell r="N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>
            <v>27</v>
          </cell>
          <cell r="H547" t="str">
            <v>FR</v>
          </cell>
          <cell r="I547" t="str">
            <v>EUR</v>
          </cell>
          <cell r="J547">
            <v>1447600389</v>
          </cell>
          <cell r="K547">
            <v>1444140789</v>
          </cell>
          <cell r="L547" t="b">
            <v>0</v>
          </cell>
          <cell r="M547">
            <v>34</v>
          </cell>
          <cell r="N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>
            <v>0</v>
          </cell>
          <cell r="H548" t="str">
            <v>US</v>
          </cell>
          <cell r="I548" t="str">
            <v>USD</v>
          </cell>
          <cell r="J548">
            <v>1445097715</v>
          </cell>
          <cell r="K548">
            <v>1441209715</v>
          </cell>
          <cell r="L548" t="b">
            <v>0</v>
          </cell>
          <cell r="M548">
            <v>2</v>
          </cell>
          <cell r="N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>
            <v>0</v>
          </cell>
          <cell r="H549" t="str">
            <v>GB</v>
          </cell>
          <cell r="I549" t="str">
            <v>GBP</v>
          </cell>
          <cell r="J549">
            <v>1455122564</v>
          </cell>
          <cell r="K549">
            <v>1452530564</v>
          </cell>
          <cell r="L549" t="b">
            <v>0</v>
          </cell>
          <cell r="M549">
            <v>0</v>
          </cell>
          <cell r="N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>
            <v>0</v>
          </cell>
          <cell r="H550" t="str">
            <v>GB</v>
          </cell>
          <cell r="I550" t="str">
            <v>GBP</v>
          </cell>
          <cell r="J550">
            <v>1446154848</v>
          </cell>
          <cell r="K550">
            <v>1443562848</v>
          </cell>
          <cell r="L550" t="b">
            <v>0</v>
          </cell>
          <cell r="M550">
            <v>1</v>
          </cell>
          <cell r="N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>
            <v>3</v>
          </cell>
          <cell r="H551" t="str">
            <v>GB</v>
          </cell>
          <cell r="I551" t="str">
            <v>GBP</v>
          </cell>
          <cell r="J551">
            <v>1436368622</v>
          </cell>
          <cell r="K551">
            <v>1433776622</v>
          </cell>
          <cell r="L551" t="b">
            <v>0</v>
          </cell>
          <cell r="M551">
            <v>8</v>
          </cell>
          <cell r="N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>
            <v>1</v>
          </cell>
          <cell r="H552" t="str">
            <v>CA</v>
          </cell>
          <cell r="I552" t="str">
            <v>CAD</v>
          </cell>
          <cell r="J552">
            <v>1485838800</v>
          </cell>
          <cell r="K552">
            <v>1484756245</v>
          </cell>
          <cell r="L552" t="b">
            <v>0</v>
          </cell>
          <cell r="M552">
            <v>4</v>
          </cell>
          <cell r="N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>
            <v>5</v>
          </cell>
          <cell r="H553" t="str">
            <v>US</v>
          </cell>
          <cell r="I553" t="str">
            <v>USD</v>
          </cell>
          <cell r="J553">
            <v>1438451580</v>
          </cell>
          <cell r="K553">
            <v>1434609424</v>
          </cell>
          <cell r="L553" t="b">
            <v>0</v>
          </cell>
          <cell r="M553">
            <v>28</v>
          </cell>
          <cell r="N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>
            <v>0</v>
          </cell>
          <cell r="H554" t="str">
            <v>CA</v>
          </cell>
          <cell r="I554" t="str">
            <v>CAD</v>
          </cell>
          <cell r="J554">
            <v>1452350896</v>
          </cell>
          <cell r="K554">
            <v>1447166896</v>
          </cell>
          <cell r="L554" t="b">
            <v>0</v>
          </cell>
          <cell r="M554">
            <v>0</v>
          </cell>
          <cell r="N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>
            <v>0</v>
          </cell>
          <cell r="H555" t="str">
            <v>US</v>
          </cell>
          <cell r="I555" t="str">
            <v>USD</v>
          </cell>
          <cell r="J555">
            <v>1415988991</v>
          </cell>
          <cell r="K555">
            <v>1413393391</v>
          </cell>
          <cell r="L555" t="b">
            <v>0</v>
          </cell>
          <cell r="M555">
            <v>6</v>
          </cell>
          <cell r="N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>
            <v>37</v>
          </cell>
          <cell r="H556" t="str">
            <v>US</v>
          </cell>
          <cell r="I556" t="str">
            <v>USD</v>
          </cell>
          <cell r="J556">
            <v>1413735972</v>
          </cell>
          <cell r="K556">
            <v>1411143972</v>
          </cell>
          <cell r="L556" t="b">
            <v>0</v>
          </cell>
          <cell r="M556">
            <v>22</v>
          </cell>
          <cell r="N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>
            <v>0</v>
          </cell>
          <cell r="H557" t="str">
            <v>GB</v>
          </cell>
          <cell r="I557" t="str">
            <v>GBP</v>
          </cell>
          <cell r="J557">
            <v>1465720143</v>
          </cell>
          <cell r="K557">
            <v>1463128143</v>
          </cell>
          <cell r="L557" t="b">
            <v>0</v>
          </cell>
          <cell r="M557">
            <v>0</v>
          </cell>
          <cell r="N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>
            <v>3</v>
          </cell>
          <cell r="H558" t="str">
            <v>US</v>
          </cell>
          <cell r="I558" t="str">
            <v>USD</v>
          </cell>
          <cell r="J558">
            <v>1452112717</v>
          </cell>
          <cell r="K558">
            <v>1449520717</v>
          </cell>
          <cell r="L558" t="b">
            <v>0</v>
          </cell>
          <cell r="M558">
            <v>1</v>
          </cell>
          <cell r="N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>
            <v>1</v>
          </cell>
          <cell r="H559" t="str">
            <v>DE</v>
          </cell>
          <cell r="I559" t="str">
            <v>EUR</v>
          </cell>
          <cell r="J559">
            <v>1480721803</v>
          </cell>
          <cell r="K559">
            <v>1478126203</v>
          </cell>
          <cell r="L559" t="b">
            <v>0</v>
          </cell>
          <cell r="M559">
            <v>20</v>
          </cell>
          <cell r="N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>
            <v>0</v>
          </cell>
          <cell r="H560" t="str">
            <v>US</v>
          </cell>
          <cell r="I560" t="str">
            <v>USD</v>
          </cell>
          <cell r="J560">
            <v>1427227905</v>
          </cell>
          <cell r="K560">
            <v>1424639505</v>
          </cell>
          <cell r="L560" t="b">
            <v>0</v>
          </cell>
          <cell r="M560">
            <v>0</v>
          </cell>
          <cell r="N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>
            <v>0</v>
          </cell>
          <cell r="H561" t="str">
            <v>US</v>
          </cell>
          <cell r="I561" t="str">
            <v>USD</v>
          </cell>
          <cell r="J561">
            <v>1449989260</v>
          </cell>
          <cell r="K561">
            <v>1447397260</v>
          </cell>
          <cell r="L561" t="b">
            <v>0</v>
          </cell>
          <cell r="M561">
            <v>1</v>
          </cell>
          <cell r="N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>
            <v>0</v>
          </cell>
          <cell r="H562" t="str">
            <v>CA</v>
          </cell>
          <cell r="I562" t="str">
            <v>CAD</v>
          </cell>
          <cell r="J562">
            <v>1418841045</v>
          </cell>
          <cell r="K562">
            <v>1416249045</v>
          </cell>
          <cell r="L562" t="b">
            <v>0</v>
          </cell>
          <cell r="M562">
            <v>3</v>
          </cell>
          <cell r="N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>
            <v>0</v>
          </cell>
          <cell r="H563" t="str">
            <v>US</v>
          </cell>
          <cell r="I563" t="str">
            <v>USD</v>
          </cell>
          <cell r="J563">
            <v>1445874513</v>
          </cell>
          <cell r="K563">
            <v>1442850513</v>
          </cell>
          <cell r="L563" t="b">
            <v>0</v>
          </cell>
          <cell r="M563">
            <v>2</v>
          </cell>
          <cell r="N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>
            <v>0</v>
          </cell>
          <cell r="H564" t="str">
            <v>NL</v>
          </cell>
          <cell r="I564" t="str">
            <v>EUR</v>
          </cell>
          <cell r="J564">
            <v>1482052815</v>
          </cell>
          <cell r="K564">
            <v>1479460815</v>
          </cell>
          <cell r="L564" t="b">
            <v>0</v>
          </cell>
          <cell r="M564">
            <v>0</v>
          </cell>
          <cell r="N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>
            <v>0</v>
          </cell>
          <cell r="H565" t="str">
            <v>AU</v>
          </cell>
          <cell r="I565" t="str">
            <v>AUD</v>
          </cell>
          <cell r="J565">
            <v>1424137247</v>
          </cell>
          <cell r="K565">
            <v>1421545247</v>
          </cell>
          <cell r="L565" t="b">
            <v>0</v>
          </cell>
          <cell r="M565">
            <v>2</v>
          </cell>
          <cell r="N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>
            <v>0</v>
          </cell>
          <cell r="H566" t="str">
            <v>FR</v>
          </cell>
          <cell r="I566" t="str">
            <v>EUR</v>
          </cell>
          <cell r="J566">
            <v>1457822275</v>
          </cell>
          <cell r="K566">
            <v>1455230275</v>
          </cell>
          <cell r="L566" t="b">
            <v>0</v>
          </cell>
          <cell r="M566">
            <v>1</v>
          </cell>
          <cell r="N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>
            <v>0</v>
          </cell>
          <cell r="H567" t="str">
            <v>GB</v>
          </cell>
          <cell r="I567" t="str">
            <v>GBP</v>
          </cell>
          <cell r="J567">
            <v>1436554249</v>
          </cell>
          <cell r="K567">
            <v>1433962249</v>
          </cell>
          <cell r="L567" t="b">
            <v>0</v>
          </cell>
          <cell r="M567">
            <v>0</v>
          </cell>
          <cell r="N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>
            <v>0</v>
          </cell>
          <cell r="H568" t="str">
            <v>US</v>
          </cell>
          <cell r="I568" t="str">
            <v>USD</v>
          </cell>
          <cell r="J568">
            <v>1468513533</v>
          </cell>
          <cell r="K568">
            <v>1465921533</v>
          </cell>
          <cell r="L568" t="b">
            <v>0</v>
          </cell>
          <cell r="M568">
            <v>1</v>
          </cell>
          <cell r="N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>
            <v>0</v>
          </cell>
          <cell r="H569" t="str">
            <v>US</v>
          </cell>
          <cell r="I569" t="str">
            <v>USD</v>
          </cell>
          <cell r="J569">
            <v>1420143194</v>
          </cell>
          <cell r="K569">
            <v>1417551194</v>
          </cell>
          <cell r="L569" t="b">
            <v>0</v>
          </cell>
          <cell r="M569">
            <v>0</v>
          </cell>
          <cell r="N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>
            <v>1</v>
          </cell>
          <cell r="H570" t="str">
            <v>NZ</v>
          </cell>
          <cell r="I570" t="str">
            <v>NZD</v>
          </cell>
          <cell r="J570">
            <v>1452942000</v>
          </cell>
          <cell r="K570">
            <v>1449785223</v>
          </cell>
          <cell r="L570" t="b">
            <v>0</v>
          </cell>
          <cell r="M570">
            <v>5</v>
          </cell>
          <cell r="N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>
            <v>1</v>
          </cell>
          <cell r="H571" t="str">
            <v>CA</v>
          </cell>
          <cell r="I571" t="str">
            <v>CAD</v>
          </cell>
          <cell r="J571">
            <v>1451679612</v>
          </cell>
          <cell r="K571">
            <v>1449087612</v>
          </cell>
          <cell r="L571" t="b">
            <v>0</v>
          </cell>
          <cell r="M571">
            <v>1</v>
          </cell>
          <cell r="N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>
            <v>0</v>
          </cell>
          <cell r="H572" t="str">
            <v>US</v>
          </cell>
          <cell r="I572" t="str">
            <v>USD</v>
          </cell>
          <cell r="J572">
            <v>1455822569</v>
          </cell>
          <cell r="K572">
            <v>1453230569</v>
          </cell>
          <cell r="L572" t="b">
            <v>0</v>
          </cell>
          <cell r="M572">
            <v>1</v>
          </cell>
          <cell r="N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>
            <v>0</v>
          </cell>
          <cell r="H573" t="str">
            <v>US</v>
          </cell>
          <cell r="I573" t="str">
            <v>USD</v>
          </cell>
          <cell r="J573">
            <v>1437969540</v>
          </cell>
          <cell r="K573">
            <v>1436297723</v>
          </cell>
          <cell r="L573" t="b">
            <v>0</v>
          </cell>
          <cell r="M573">
            <v>2</v>
          </cell>
          <cell r="N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>
            <v>0</v>
          </cell>
          <cell r="H574" t="str">
            <v>US</v>
          </cell>
          <cell r="I574" t="str">
            <v>USD</v>
          </cell>
          <cell r="J574">
            <v>1446660688</v>
          </cell>
          <cell r="K574">
            <v>1444065088</v>
          </cell>
          <cell r="L574" t="b">
            <v>0</v>
          </cell>
          <cell r="M574">
            <v>0</v>
          </cell>
          <cell r="N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>
            <v>0</v>
          </cell>
          <cell r="H575" t="str">
            <v>US</v>
          </cell>
          <cell r="I575" t="str">
            <v>USD</v>
          </cell>
          <cell r="J575">
            <v>1421543520</v>
          </cell>
          <cell r="K575">
            <v>1416445931</v>
          </cell>
          <cell r="L575" t="b">
            <v>0</v>
          </cell>
          <cell r="M575">
            <v>9</v>
          </cell>
          <cell r="N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>
            <v>1</v>
          </cell>
          <cell r="H576" t="str">
            <v>GB</v>
          </cell>
          <cell r="I576" t="str">
            <v>GBP</v>
          </cell>
          <cell r="J576">
            <v>1476873507</v>
          </cell>
          <cell r="K576">
            <v>1474281507</v>
          </cell>
          <cell r="L576" t="b">
            <v>0</v>
          </cell>
          <cell r="M576">
            <v>4</v>
          </cell>
          <cell r="N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>
            <v>0</v>
          </cell>
          <cell r="H577" t="str">
            <v>DE</v>
          </cell>
          <cell r="I577" t="str">
            <v>EUR</v>
          </cell>
          <cell r="J577">
            <v>1434213443</v>
          </cell>
          <cell r="K577">
            <v>1431621443</v>
          </cell>
          <cell r="L577" t="b">
            <v>0</v>
          </cell>
          <cell r="M577">
            <v>4</v>
          </cell>
          <cell r="N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>
            <v>0</v>
          </cell>
          <cell r="H578" t="str">
            <v>US</v>
          </cell>
          <cell r="I578" t="str">
            <v>USD</v>
          </cell>
          <cell r="J578">
            <v>1427537952</v>
          </cell>
          <cell r="K578">
            <v>1422357552</v>
          </cell>
          <cell r="L578" t="b">
            <v>0</v>
          </cell>
          <cell r="M578">
            <v>1</v>
          </cell>
          <cell r="N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>
            <v>0</v>
          </cell>
          <cell r="H579" t="str">
            <v>US</v>
          </cell>
          <cell r="I579" t="str">
            <v>USD</v>
          </cell>
          <cell r="J579">
            <v>1463753302</v>
          </cell>
          <cell r="K579">
            <v>1458569302</v>
          </cell>
          <cell r="L579" t="b">
            <v>0</v>
          </cell>
          <cell r="M579">
            <v>1</v>
          </cell>
          <cell r="N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>
            <v>0</v>
          </cell>
          <cell r="H580" t="str">
            <v>GB</v>
          </cell>
          <cell r="I580" t="str">
            <v>GBP</v>
          </cell>
          <cell r="J580">
            <v>1441633993</v>
          </cell>
          <cell r="K580">
            <v>1439560393</v>
          </cell>
          <cell r="L580" t="b">
            <v>0</v>
          </cell>
          <cell r="M580">
            <v>7</v>
          </cell>
          <cell r="N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>
            <v>1</v>
          </cell>
          <cell r="H581" t="str">
            <v>US</v>
          </cell>
          <cell r="I581" t="str">
            <v>USD</v>
          </cell>
          <cell r="J581">
            <v>1419539223</v>
          </cell>
          <cell r="K581">
            <v>1416947223</v>
          </cell>
          <cell r="L581" t="b">
            <v>0</v>
          </cell>
          <cell r="M581">
            <v>5</v>
          </cell>
          <cell r="N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>
            <v>0</v>
          </cell>
          <cell r="H582" t="str">
            <v>US</v>
          </cell>
          <cell r="I582" t="str">
            <v>USD</v>
          </cell>
          <cell r="J582">
            <v>1474580867</v>
          </cell>
          <cell r="K582">
            <v>1471988867</v>
          </cell>
          <cell r="L582" t="b">
            <v>0</v>
          </cell>
          <cell r="M582">
            <v>1</v>
          </cell>
          <cell r="N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>
            <v>0</v>
          </cell>
          <cell r="H583" t="str">
            <v>US</v>
          </cell>
          <cell r="I583" t="str">
            <v>USD</v>
          </cell>
          <cell r="J583">
            <v>1438474704</v>
          </cell>
          <cell r="K583">
            <v>1435882704</v>
          </cell>
          <cell r="L583" t="b">
            <v>0</v>
          </cell>
          <cell r="M583">
            <v>0</v>
          </cell>
          <cell r="N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>
            <v>0</v>
          </cell>
          <cell r="H584" t="str">
            <v>US</v>
          </cell>
          <cell r="I584" t="str">
            <v>USD</v>
          </cell>
          <cell r="J584">
            <v>1426442400</v>
          </cell>
          <cell r="K584">
            <v>1424454319</v>
          </cell>
          <cell r="L584" t="b">
            <v>0</v>
          </cell>
          <cell r="M584">
            <v>0</v>
          </cell>
          <cell r="N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>
            <v>0</v>
          </cell>
          <cell r="H585" t="str">
            <v>US</v>
          </cell>
          <cell r="I585" t="str">
            <v>USD</v>
          </cell>
          <cell r="J585">
            <v>1426800687</v>
          </cell>
          <cell r="K585">
            <v>1424212287</v>
          </cell>
          <cell r="L585" t="b">
            <v>0</v>
          </cell>
          <cell r="M585">
            <v>1</v>
          </cell>
          <cell r="N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>
            <v>1</v>
          </cell>
          <cell r="H586" t="str">
            <v>US</v>
          </cell>
          <cell r="I586" t="str">
            <v>USD</v>
          </cell>
          <cell r="J586">
            <v>1426522316</v>
          </cell>
          <cell r="K586">
            <v>1423933916</v>
          </cell>
          <cell r="L586" t="b">
            <v>0</v>
          </cell>
          <cell r="M586">
            <v>2</v>
          </cell>
          <cell r="N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>
            <v>0</v>
          </cell>
          <cell r="H587" t="str">
            <v>GB</v>
          </cell>
          <cell r="I587" t="str">
            <v>GBP</v>
          </cell>
          <cell r="J587">
            <v>1448928000</v>
          </cell>
          <cell r="K587">
            <v>1444123377</v>
          </cell>
          <cell r="L587" t="b">
            <v>0</v>
          </cell>
          <cell r="M587">
            <v>0</v>
          </cell>
          <cell r="N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>
            <v>1</v>
          </cell>
          <cell r="H588" t="str">
            <v>US</v>
          </cell>
          <cell r="I588" t="str">
            <v>USD</v>
          </cell>
          <cell r="J588">
            <v>1424032207</v>
          </cell>
          <cell r="K588">
            <v>1421440207</v>
          </cell>
          <cell r="L588" t="b">
            <v>0</v>
          </cell>
          <cell r="M588">
            <v>4</v>
          </cell>
          <cell r="N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>
            <v>9</v>
          </cell>
          <cell r="H589" t="str">
            <v>CA</v>
          </cell>
          <cell r="I589" t="str">
            <v>CAD</v>
          </cell>
          <cell r="J589">
            <v>1429207833</v>
          </cell>
          <cell r="K589">
            <v>1426615833</v>
          </cell>
          <cell r="L589" t="b">
            <v>0</v>
          </cell>
          <cell r="M589">
            <v>7</v>
          </cell>
          <cell r="N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>
            <v>3</v>
          </cell>
          <cell r="H590" t="str">
            <v>IT</v>
          </cell>
          <cell r="I590" t="str">
            <v>EUR</v>
          </cell>
          <cell r="J590">
            <v>1479410886</v>
          </cell>
          <cell r="K590">
            <v>1474223286</v>
          </cell>
          <cell r="L590" t="b">
            <v>0</v>
          </cell>
          <cell r="M590">
            <v>2</v>
          </cell>
          <cell r="N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>
            <v>0</v>
          </cell>
          <cell r="H591" t="str">
            <v>US</v>
          </cell>
          <cell r="I591" t="str">
            <v>USD</v>
          </cell>
          <cell r="J591">
            <v>1436366699</v>
          </cell>
          <cell r="K591">
            <v>1435070699</v>
          </cell>
          <cell r="L591" t="b">
            <v>0</v>
          </cell>
          <cell r="M591">
            <v>1</v>
          </cell>
          <cell r="N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>
            <v>4</v>
          </cell>
          <cell r="H592" t="str">
            <v>GB</v>
          </cell>
          <cell r="I592" t="str">
            <v>GBP</v>
          </cell>
          <cell r="J592">
            <v>1454936460</v>
          </cell>
          <cell r="K592">
            <v>1452259131</v>
          </cell>
          <cell r="L592" t="b">
            <v>0</v>
          </cell>
          <cell r="M592">
            <v>9</v>
          </cell>
          <cell r="N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>
            <v>0</v>
          </cell>
          <cell r="H593" t="str">
            <v>US</v>
          </cell>
          <cell r="I593" t="str">
            <v>USD</v>
          </cell>
          <cell r="J593">
            <v>1437570130</v>
          </cell>
          <cell r="K593">
            <v>1434978130</v>
          </cell>
          <cell r="L593" t="b">
            <v>0</v>
          </cell>
          <cell r="M593">
            <v>2</v>
          </cell>
          <cell r="N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>
            <v>3</v>
          </cell>
          <cell r="H594" t="str">
            <v>US</v>
          </cell>
          <cell r="I594" t="str">
            <v>USD</v>
          </cell>
          <cell r="J594">
            <v>1417584860</v>
          </cell>
          <cell r="K594">
            <v>1414992860</v>
          </cell>
          <cell r="L594" t="b">
            <v>0</v>
          </cell>
          <cell r="M594">
            <v>1</v>
          </cell>
          <cell r="N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>
            <v>23</v>
          </cell>
          <cell r="H595" t="str">
            <v>GB</v>
          </cell>
          <cell r="I595" t="str">
            <v>GBP</v>
          </cell>
          <cell r="J595">
            <v>1428333345</v>
          </cell>
          <cell r="K595">
            <v>1425744945</v>
          </cell>
          <cell r="L595" t="b">
            <v>0</v>
          </cell>
          <cell r="M595">
            <v>7</v>
          </cell>
          <cell r="N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>
            <v>0</v>
          </cell>
          <cell r="H596" t="str">
            <v>US</v>
          </cell>
          <cell r="I596" t="str">
            <v>USD</v>
          </cell>
          <cell r="J596">
            <v>1460832206</v>
          </cell>
          <cell r="K596">
            <v>1458240206</v>
          </cell>
          <cell r="L596" t="b">
            <v>0</v>
          </cell>
          <cell r="M596">
            <v>2</v>
          </cell>
          <cell r="N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>
            <v>0</v>
          </cell>
          <cell r="H597" t="str">
            <v>US</v>
          </cell>
          <cell r="I597" t="str">
            <v>USD</v>
          </cell>
          <cell r="J597">
            <v>1430703638</v>
          </cell>
          <cell r="K597">
            <v>1426815638</v>
          </cell>
          <cell r="L597" t="b">
            <v>0</v>
          </cell>
          <cell r="M597">
            <v>8</v>
          </cell>
          <cell r="N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>
            <v>0</v>
          </cell>
          <cell r="H598" t="str">
            <v>US</v>
          </cell>
          <cell r="I598" t="str">
            <v>USD</v>
          </cell>
          <cell r="J598">
            <v>1478122292</v>
          </cell>
          <cell r="K598">
            <v>1475530292</v>
          </cell>
          <cell r="L598" t="b">
            <v>0</v>
          </cell>
          <cell r="M598">
            <v>2</v>
          </cell>
          <cell r="N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>
            <v>0</v>
          </cell>
          <cell r="H599" t="str">
            <v>US</v>
          </cell>
          <cell r="I599" t="str">
            <v>USD</v>
          </cell>
          <cell r="J599">
            <v>1469980800</v>
          </cell>
          <cell r="K599">
            <v>1466787335</v>
          </cell>
          <cell r="L599" t="b">
            <v>0</v>
          </cell>
          <cell r="M599">
            <v>2</v>
          </cell>
          <cell r="N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>
            <v>34</v>
          </cell>
          <cell r="H600" t="str">
            <v>US</v>
          </cell>
          <cell r="I600" t="str">
            <v>USD</v>
          </cell>
          <cell r="J600">
            <v>1417737781</v>
          </cell>
          <cell r="K600">
            <v>1415145781</v>
          </cell>
          <cell r="L600" t="b">
            <v>0</v>
          </cell>
          <cell r="M600">
            <v>7</v>
          </cell>
          <cell r="N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>
            <v>0</v>
          </cell>
          <cell r="H601" t="str">
            <v>US</v>
          </cell>
          <cell r="I601" t="str">
            <v>USD</v>
          </cell>
          <cell r="J601">
            <v>1425827760</v>
          </cell>
          <cell r="K601">
            <v>1423769402</v>
          </cell>
          <cell r="L601" t="b">
            <v>0</v>
          </cell>
          <cell r="M601">
            <v>2</v>
          </cell>
          <cell r="N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>
            <v>2</v>
          </cell>
          <cell r="H602" t="str">
            <v>US</v>
          </cell>
          <cell r="I602" t="str">
            <v>USD</v>
          </cell>
          <cell r="J602">
            <v>1431198562</v>
          </cell>
          <cell r="K602">
            <v>1426014562</v>
          </cell>
          <cell r="L602" t="b">
            <v>0</v>
          </cell>
          <cell r="M602">
            <v>1</v>
          </cell>
          <cell r="N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>
            <v>1</v>
          </cell>
          <cell r="H603" t="str">
            <v>CA</v>
          </cell>
          <cell r="I603" t="str">
            <v>CAD</v>
          </cell>
          <cell r="J603">
            <v>1419626139</v>
          </cell>
          <cell r="K603">
            <v>1417034139</v>
          </cell>
          <cell r="L603" t="b">
            <v>0</v>
          </cell>
          <cell r="M603">
            <v>6</v>
          </cell>
          <cell r="N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>
            <v>0</v>
          </cell>
          <cell r="H604" t="str">
            <v>US</v>
          </cell>
          <cell r="I604" t="str">
            <v>USD</v>
          </cell>
          <cell r="J604">
            <v>1434654215</v>
          </cell>
          <cell r="K604">
            <v>1432062215</v>
          </cell>
          <cell r="L604" t="b">
            <v>0</v>
          </cell>
          <cell r="M604">
            <v>0</v>
          </cell>
          <cell r="N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>
            <v>4</v>
          </cell>
          <cell r="H605" t="str">
            <v>US</v>
          </cell>
          <cell r="I605" t="str">
            <v>USD</v>
          </cell>
          <cell r="J605">
            <v>1408029623</v>
          </cell>
          <cell r="K605">
            <v>1405437623</v>
          </cell>
          <cell r="L605" t="b">
            <v>0</v>
          </cell>
          <cell r="M605">
            <v>13</v>
          </cell>
          <cell r="N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>
            <v>0</v>
          </cell>
          <cell r="H606" t="str">
            <v>US</v>
          </cell>
          <cell r="I606" t="str">
            <v>USD</v>
          </cell>
          <cell r="J606">
            <v>1409187056</v>
          </cell>
          <cell r="K606">
            <v>1406595056</v>
          </cell>
          <cell r="L606" t="b">
            <v>0</v>
          </cell>
          <cell r="M606">
            <v>0</v>
          </cell>
          <cell r="N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>
            <v>3</v>
          </cell>
          <cell r="H607" t="str">
            <v>US</v>
          </cell>
          <cell r="I607" t="str">
            <v>USD</v>
          </cell>
          <cell r="J607">
            <v>1440318908</v>
          </cell>
          <cell r="K607">
            <v>1436430908</v>
          </cell>
          <cell r="L607" t="b">
            <v>0</v>
          </cell>
          <cell r="M607">
            <v>8</v>
          </cell>
          <cell r="N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>
            <v>0</v>
          </cell>
          <cell r="H608" t="str">
            <v>NL</v>
          </cell>
          <cell r="I608" t="str">
            <v>EUR</v>
          </cell>
          <cell r="J608">
            <v>1432479600</v>
          </cell>
          <cell r="K608">
            <v>1428507409</v>
          </cell>
          <cell r="L608" t="b">
            <v>0</v>
          </cell>
          <cell r="M608">
            <v>1</v>
          </cell>
          <cell r="N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>
            <v>0</v>
          </cell>
          <cell r="H609" t="str">
            <v>US</v>
          </cell>
          <cell r="I609" t="str">
            <v>USD</v>
          </cell>
          <cell r="J609">
            <v>1448225336</v>
          </cell>
          <cell r="K609">
            <v>1445629736</v>
          </cell>
          <cell r="L609" t="b">
            <v>0</v>
          </cell>
          <cell r="M609">
            <v>0</v>
          </cell>
          <cell r="N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>
            <v>1</v>
          </cell>
          <cell r="H610" t="str">
            <v>US</v>
          </cell>
          <cell r="I610" t="str">
            <v>USD</v>
          </cell>
          <cell r="J610">
            <v>1434405980</v>
          </cell>
          <cell r="K610">
            <v>1431813980</v>
          </cell>
          <cell r="L610" t="b">
            <v>0</v>
          </cell>
          <cell r="M610">
            <v>5</v>
          </cell>
          <cell r="N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>
            <v>1</v>
          </cell>
          <cell r="H611" t="str">
            <v>GB</v>
          </cell>
          <cell r="I611" t="str">
            <v>GBP</v>
          </cell>
          <cell r="J611">
            <v>1448761744</v>
          </cell>
          <cell r="K611">
            <v>1446166144</v>
          </cell>
          <cell r="L611" t="b">
            <v>0</v>
          </cell>
          <cell r="M611">
            <v>1</v>
          </cell>
          <cell r="N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>
            <v>0</v>
          </cell>
          <cell r="H612" t="str">
            <v>US</v>
          </cell>
          <cell r="I612" t="str">
            <v>USD</v>
          </cell>
          <cell r="J612">
            <v>1429732586</v>
          </cell>
          <cell r="K612">
            <v>1427140586</v>
          </cell>
          <cell r="L612" t="b">
            <v>0</v>
          </cell>
          <cell r="M612">
            <v>0</v>
          </cell>
          <cell r="N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>
            <v>0</v>
          </cell>
          <cell r="H613" t="str">
            <v>FR</v>
          </cell>
          <cell r="I613" t="str">
            <v>EUR</v>
          </cell>
          <cell r="J613">
            <v>1453210037</v>
          </cell>
          <cell r="K613">
            <v>1448026037</v>
          </cell>
          <cell r="L613" t="b">
            <v>0</v>
          </cell>
          <cell r="M613">
            <v>0</v>
          </cell>
          <cell r="N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>
            <v>0</v>
          </cell>
          <cell r="H614" t="str">
            <v>IT</v>
          </cell>
          <cell r="I614" t="str">
            <v>EUR</v>
          </cell>
          <cell r="J614">
            <v>1472777146</v>
          </cell>
          <cell r="K614">
            <v>1470185146</v>
          </cell>
          <cell r="L614" t="b">
            <v>0</v>
          </cell>
          <cell r="M614">
            <v>0</v>
          </cell>
          <cell r="N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>
            <v>21</v>
          </cell>
          <cell r="H615" t="str">
            <v>US</v>
          </cell>
          <cell r="I615" t="str">
            <v>USD</v>
          </cell>
          <cell r="J615">
            <v>1443675540</v>
          </cell>
          <cell r="K615">
            <v>1441022120</v>
          </cell>
          <cell r="L615" t="b">
            <v>0</v>
          </cell>
          <cell r="M615">
            <v>121</v>
          </cell>
          <cell r="N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>
            <v>0</v>
          </cell>
          <cell r="H616" t="str">
            <v>US</v>
          </cell>
          <cell r="I616" t="str">
            <v>USD</v>
          </cell>
          <cell r="J616">
            <v>1466731740</v>
          </cell>
          <cell r="K616">
            <v>1464139740</v>
          </cell>
          <cell r="L616" t="b">
            <v>0</v>
          </cell>
          <cell r="M616">
            <v>0</v>
          </cell>
          <cell r="N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>
            <v>0</v>
          </cell>
          <cell r="H617" t="str">
            <v>NZ</v>
          </cell>
          <cell r="I617" t="str">
            <v>NZD</v>
          </cell>
          <cell r="J617">
            <v>1443149759</v>
          </cell>
          <cell r="K617">
            <v>1440557759</v>
          </cell>
          <cell r="L617" t="b">
            <v>0</v>
          </cell>
          <cell r="M617">
            <v>0</v>
          </cell>
          <cell r="N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>
            <v>0</v>
          </cell>
          <cell r="H618" t="str">
            <v>FR</v>
          </cell>
          <cell r="I618" t="str">
            <v>EUR</v>
          </cell>
          <cell r="J618">
            <v>1488013307</v>
          </cell>
          <cell r="K618">
            <v>1485421307</v>
          </cell>
          <cell r="L618" t="b">
            <v>0</v>
          </cell>
          <cell r="M618">
            <v>0</v>
          </cell>
          <cell r="N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>
            <v>3</v>
          </cell>
          <cell r="H619" t="str">
            <v>GB</v>
          </cell>
          <cell r="I619" t="str">
            <v>GBP</v>
          </cell>
          <cell r="J619">
            <v>1431072843</v>
          </cell>
          <cell r="K619">
            <v>1427184843</v>
          </cell>
          <cell r="L619" t="b">
            <v>0</v>
          </cell>
          <cell r="M619">
            <v>3</v>
          </cell>
          <cell r="N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>
            <v>0</v>
          </cell>
          <cell r="H620" t="str">
            <v>US</v>
          </cell>
          <cell r="I620" t="str">
            <v>USD</v>
          </cell>
          <cell r="J620">
            <v>1449689203</v>
          </cell>
          <cell r="K620">
            <v>1447097203</v>
          </cell>
          <cell r="L620" t="b">
            <v>0</v>
          </cell>
          <cell r="M620">
            <v>0</v>
          </cell>
          <cell r="N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>
            <v>0</v>
          </cell>
          <cell r="H621" t="str">
            <v>US</v>
          </cell>
          <cell r="I621" t="str">
            <v>USD</v>
          </cell>
          <cell r="J621">
            <v>1416933390</v>
          </cell>
          <cell r="K621">
            <v>1411745790</v>
          </cell>
          <cell r="L621" t="b">
            <v>0</v>
          </cell>
          <cell r="M621">
            <v>1</v>
          </cell>
          <cell r="N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>
            <v>1</v>
          </cell>
          <cell r="H622" t="str">
            <v>CA</v>
          </cell>
          <cell r="I622" t="str">
            <v>CAD</v>
          </cell>
          <cell r="J622">
            <v>1408986738</v>
          </cell>
          <cell r="K622">
            <v>1405098738</v>
          </cell>
          <cell r="L622" t="b">
            <v>0</v>
          </cell>
          <cell r="M622">
            <v>1</v>
          </cell>
          <cell r="N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>
            <v>1</v>
          </cell>
          <cell r="H623" t="str">
            <v>US</v>
          </cell>
          <cell r="I623" t="str">
            <v>USD</v>
          </cell>
          <cell r="J623">
            <v>1467934937</v>
          </cell>
          <cell r="K623">
            <v>1465342937</v>
          </cell>
          <cell r="L623" t="b">
            <v>0</v>
          </cell>
          <cell r="M623">
            <v>3</v>
          </cell>
          <cell r="N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>
            <v>6</v>
          </cell>
          <cell r="H624" t="str">
            <v>US</v>
          </cell>
          <cell r="I624" t="str">
            <v>USD</v>
          </cell>
          <cell r="J624">
            <v>1467398138</v>
          </cell>
          <cell r="K624">
            <v>1465670138</v>
          </cell>
          <cell r="L624" t="b">
            <v>0</v>
          </cell>
          <cell r="M624">
            <v>9</v>
          </cell>
          <cell r="N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>
            <v>0</v>
          </cell>
          <cell r="H625" t="str">
            <v>AU</v>
          </cell>
          <cell r="I625" t="str">
            <v>AUD</v>
          </cell>
          <cell r="J625">
            <v>1432771997</v>
          </cell>
          <cell r="K625">
            <v>1430179997</v>
          </cell>
          <cell r="L625" t="b">
            <v>0</v>
          </cell>
          <cell r="M625">
            <v>0</v>
          </cell>
          <cell r="N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>
            <v>0</v>
          </cell>
          <cell r="H626" t="str">
            <v>US</v>
          </cell>
          <cell r="I626" t="str">
            <v>USD</v>
          </cell>
          <cell r="J626">
            <v>1431647041</v>
          </cell>
          <cell r="K626">
            <v>1429055041</v>
          </cell>
          <cell r="L626" t="b">
            <v>0</v>
          </cell>
          <cell r="M626">
            <v>0</v>
          </cell>
          <cell r="N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>
            <v>0</v>
          </cell>
          <cell r="H627" t="str">
            <v>CA</v>
          </cell>
          <cell r="I627" t="str">
            <v>CAD</v>
          </cell>
          <cell r="J627">
            <v>1490560177</v>
          </cell>
          <cell r="K627">
            <v>1487971777</v>
          </cell>
          <cell r="L627" t="b">
            <v>0</v>
          </cell>
          <cell r="M627">
            <v>0</v>
          </cell>
          <cell r="N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>
            <v>17</v>
          </cell>
          <cell r="H628" t="str">
            <v>US</v>
          </cell>
          <cell r="I628" t="str">
            <v>USD</v>
          </cell>
          <cell r="J628">
            <v>1439644920</v>
          </cell>
          <cell r="K628">
            <v>1436793939</v>
          </cell>
          <cell r="L628" t="b">
            <v>0</v>
          </cell>
          <cell r="M628">
            <v>39</v>
          </cell>
          <cell r="N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>
            <v>0</v>
          </cell>
          <cell r="H629" t="str">
            <v>SE</v>
          </cell>
          <cell r="I629" t="str">
            <v>SEK</v>
          </cell>
          <cell r="J629">
            <v>1457996400</v>
          </cell>
          <cell r="K629">
            <v>1452842511</v>
          </cell>
          <cell r="L629" t="b">
            <v>0</v>
          </cell>
          <cell r="M629">
            <v>1</v>
          </cell>
          <cell r="N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>
            <v>0</v>
          </cell>
          <cell r="H630" t="str">
            <v>US</v>
          </cell>
          <cell r="I630" t="str">
            <v>USD</v>
          </cell>
          <cell r="J630">
            <v>1405269457</v>
          </cell>
          <cell r="K630">
            <v>1402677457</v>
          </cell>
          <cell r="L630" t="b">
            <v>0</v>
          </cell>
          <cell r="M630">
            <v>0</v>
          </cell>
          <cell r="N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>
            <v>0</v>
          </cell>
          <cell r="H631" t="str">
            <v>AU</v>
          </cell>
          <cell r="I631" t="str">
            <v>AUD</v>
          </cell>
          <cell r="J631">
            <v>1463239108</v>
          </cell>
          <cell r="K631">
            <v>1460647108</v>
          </cell>
          <cell r="L631" t="b">
            <v>0</v>
          </cell>
          <cell r="M631">
            <v>3</v>
          </cell>
          <cell r="N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>
            <v>0</v>
          </cell>
          <cell r="H632" t="str">
            <v>US</v>
          </cell>
          <cell r="I632" t="str">
            <v>USD</v>
          </cell>
          <cell r="J632">
            <v>1441516200</v>
          </cell>
          <cell r="K632">
            <v>1438959121</v>
          </cell>
          <cell r="L632" t="b">
            <v>0</v>
          </cell>
          <cell r="M632">
            <v>1</v>
          </cell>
          <cell r="N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>
            <v>1</v>
          </cell>
          <cell r="H633" t="str">
            <v>CA</v>
          </cell>
          <cell r="I633" t="str">
            <v>CAD</v>
          </cell>
          <cell r="J633">
            <v>1464460329</v>
          </cell>
          <cell r="K633">
            <v>1461954729</v>
          </cell>
          <cell r="L633" t="b">
            <v>0</v>
          </cell>
          <cell r="M633">
            <v>9</v>
          </cell>
          <cell r="N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>
            <v>0</v>
          </cell>
          <cell r="H634" t="str">
            <v>NL</v>
          </cell>
          <cell r="I634" t="str">
            <v>EUR</v>
          </cell>
          <cell r="J634">
            <v>1448470165</v>
          </cell>
          <cell r="K634">
            <v>1445874565</v>
          </cell>
          <cell r="L634" t="b">
            <v>0</v>
          </cell>
          <cell r="M634">
            <v>0</v>
          </cell>
          <cell r="N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>
            <v>12</v>
          </cell>
          <cell r="H635" t="str">
            <v>US</v>
          </cell>
          <cell r="I635" t="str">
            <v>USD</v>
          </cell>
          <cell r="J635">
            <v>1466204400</v>
          </cell>
          <cell r="K635">
            <v>1463469062</v>
          </cell>
          <cell r="L635" t="b">
            <v>0</v>
          </cell>
          <cell r="M635">
            <v>25</v>
          </cell>
          <cell r="N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>
            <v>0</v>
          </cell>
          <cell r="H636" t="str">
            <v>US</v>
          </cell>
          <cell r="I636" t="str">
            <v>USD</v>
          </cell>
          <cell r="J636">
            <v>1424989029</v>
          </cell>
          <cell r="K636">
            <v>1422397029</v>
          </cell>
          <cell r="L636" t="b">
            <v>0</v>
          </cell>
          <cell r="M636">
            <v>1</v>
          </cell>
          <cell r="N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>
            <v>0</v>
          </cell>
          <cell r="H637" t="str">
            <v>US</v>
          </cell>
          <cell r="I637" t="str">
            <v>USD</v>
          </cell>
          <cell r="J637">
            <v>1428804762</v>
          </cell>
          <cell r="K637">
            <v>1426212762</v>
          </cell>
          <cell r="L637" t="b">
            <v>0</v>
          </cell>
          <cell r="M637">
            <v>1</v>
          </cell>
          <cell r="N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>
            <v>0</v>
          </cell>
          <cell r="H638" t="str">
            <v>GB</v>
          </cell>
          <cell r="I638" t="str">
            <v>GBP</v>
          </cell>
          <cell r="J638">
            <v>1433587620</v>
          </cell>
          <cell r="K638">
            <v>1430996150</v>
          </cell>
          <cell r="L638" t="b">
            <v>0</v>
          </cell>
          <cell r="M638">
            <v>1</v>
          </cell>
          <cell r="N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>
            <v>0</v>
          </cell>
          <cell r="H639" t="str">
            <v>GB</v>
          </cell>
          <cell r="I639" t="str">
            <v>GBP</v>
          </cell>
          <cell r="J639">
            <v>1488063840</v>
          </cell>
          <cell r="K639">
            <v>1485558318</v>
          </cell>
          <cell r="L639" t="b">
            <v>0</v>
          </cell>
          <cell r="M639">
            <v>0</v>
          </cell>
          <cell r="N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>
            <v>0</v>
          </cell>
          <cell r="H640" t="str">
            <v>DE</v>
          </cell>
          <cell r="I640" t="str">
            <v>EUR</v>
          </cell>
          <cell r="J640">
            <v>1490447662</v>
          </cell>
          <cell r="K640">
            <v>1485267262</v>
          </cell>
          <cell r="L640" t="b">
            <v>0</v>
          </cell>
          <cell r="M640">
            <v>6</v>
          </cell>
          <cell r="N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>
            <v>0</v>
          </cell>
          <cell r="H641" t="str">
            <v>US</v>
          </cell>
          <cell r="I641" t="str">
            <v>USD</v>
          </cell>
          <cell r="J641">
            <v>1413208795</v>
          </cell>
          <cell r="K641">
            <v>1408024795</v>
          </cell>
          <cell r="L641" t="b">
            <v>0</v>
          </cell>
          <cell r="M641">
            <v>1</v>
          </cell>
          <cell r="N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>
            <v>144</v>
          </cell>
          <cell r="H642" t="str">
            <v>FR</v>
          </cell>
          <cell r="I642" t="str">
            <v>EUR</v>
          </cell>
          <cell r="J642">
            <v>1480028400</v>
          </cell>
          <cell r="K642">
            <v>1478685915</v>
          </cell>
          <cell r="L642" t="b">
            <v>0</v>
          </cell>
          <cell r="M642">
            <v>2</v>
          </cell>
          <cell r="N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>
            <v>119</v>
          </cell>
          <cell r="H643" t="str">
            <v>US</v>
          </cell>
          <cell r="I643" t="str">
            <v>USD</v>
          </cell>
          <cell r="J643">
            <v>1439473248</v>
          </cell>
          <cell r="K643">
            <v>1436881248</v>
          </cell>
          <cell r="L643" t="b">
            <v>0</v>
          </cell>
          <cell r="M643">
            <v>315</v>
          </cell>
          <cell r="N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>
            <v>1460</v>
          </cell>
          <cell r="H644" t="str">
            <v>DE</v>
          </cell>
          <cell r="I644" t="str">
            <v>EUR</v>
          </cell>
          <cell r="J644">
            <v>1439998674</v>
          </cell>
          <cell r="K644">
            <v>1436888274</v>
          </cell>
          <cell r="L644" t="b">
            <v>0</v>
          </cell>
          <cell r="M644">
            <v>2174</v>
          </cell>
          <cell r="N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>
            <v>106</v>
          </cell>
          <cell r="H645" t="str">
            <v>US</v>
          </cell>
          <cell r="I645" t="str">
            <v>USD</v>
          </cell>
          <cell r="J645">
            <v>1433085875</v>
          </cell>
          <cell r="K645">
            <v>1428333875</v>
          </cell>
          <cell r="L645" t="b">
            <v>0</v>
          </cell>
          <cell r="M645">
            <v>152</v>
          </cell>
          <cell r="N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>
            <v>300</v>
          </cell>
          <cell r="H646" t="str">
            <v>US</v>
          </cell>
          <cell r="I646" t="str">
            <v>USD</v>
          </cell>
          <cell r="J646">
            <v>1414544400</v>
          </cell>
          <cell r="K646">
            <v>1410883139</v>
          </cell>
          <cell r="L646" t="b">
            <v>0</v>
          </cell>
          <cell r="M646">
            <v>1021</v>
          </cell>
          <cell r="N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>
            <v>279</v>
          </cell>
          <cell r="H647" t="str">
            <v>US</v>
          </cell>
          <cell r="I647" t="str">
            <v>USD</v>
          </cell>
          <cell r="J647">
            <v>1470962274</v>
          </cell>
          <cell r="K647">
            <v>1468370274</v>
          </cell>
          <cell r="L647" t="b">
            <v>0</v>
          </cell>
          <cell r="M647">
            <v>237</v>
          </cell>
          <cell r="N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>
            <v>132</v>
          </cell>
          <cell r="H648" t="str">
            <v>US</v>
          </cell>
          <cell r="I648" t="str">
            <v>USD</v>
          </cell>
          <cell r="J648">
            <v>1407788867</v>
          </cell>
          <cell r="K648">
            <v>1405196867</v>
          </cell>
          <cell r="L648" t="b">
            <v>0</v>
          </cell>
          <cell r="M648">
            <v>27</v>
          </cell>
          <cell r="N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>
            <v>107</v>
          </cell>
          <cell r="H649" t="str">
            <v>CA</v>
          </cell>
          <cell r="I649" t="str">
            <v>CAD</v>
          </cell>
          <cell r="J649">
            <v>1458235549</v>
          </cell>
          <cell r="K649">
            <v>1455647149</v>
          </cell>
          <cell r="L649" t="b">
            <v>0</v>
          </cell>
          <cell r="M649">
            <v>17</v>
          </cell>
          <cell r="N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>
            <v>127</v>
          </cell>
          <cell r="H650" t="str">
            <v>US</v>
          </cell>
          <cell r="I650" t="str">
            <v>USD</v>
          </cell>
          <cell r="J650">
            <v>1413304708</v>
          </cell>
          <cell r="K650">
            <v>1410280708</v>
          </cell>
          <cell r="L650" t="b">
            <v>0</v>
          </cell>
          <cell r="M650">
            <v>27</v>
          </cell>
          <cell r="N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>
            <v>140</v>
          </cell>
          <cell r="H651" t="str">
            <v>US</v>
          </cell>
          <cell r="I651" t="str">
            <v>USD</v>
          </cell>
          <cell r="J651">
            <v>1410904413</v>
          </cell>
          <cell r="K651">
            <v>1409090013</v>
          </cell>
          <cell r="L651" t="b">
            <v>0</v>
          </cell>
          <cell r="M651">
            <v>82</v>
          </cell>
          <cell r="N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>
            <v>112</v>
          </cell>
          <cell r="H652" t="str">
            <v>US</v>
          </cell>
          <cell r="I652" t="str">
            <v>USD</v>
          </cell>
          <cell r="J652">
            <v>1418953984</v>
          </cell>
          <cell r="K652">
            <v>1413766384</v>
          </cell>
          <cell r="L652" t="b">
            <v>0</v>
          </cell>
          <cell r="M652">
            <v>48</v>
          </cell>
          <cell r="N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>
            <v>101</v>
          </cell>
          <cell r="H653" t="str">
            <v>US</v>
          </cell>
          <cell r="I653" t="str">
            <v>USD</v>
          </cell>
          <cell r="J653">
            <v>1418430311</v>
          </cell>
          <cell r="K653">
            <v>1415838311</v>
          </cell>
          <cell r="L653" t="b">
            <v>0</v>
          </cell>
          <cell r="M653">
            <v>105</v>
          </cell>
          <cell r="N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>
            <v>100</v>
          </cell>
          <cell r="H654" t="str">
            <v>US</v>
          </cell>
          <cell r="I654" t="str">
            <v>USD</v>
          </cell>
          <cell r="J654">
            <v>1480613650</v>
          </cell>
          <cell r="K654">
            <v>1478018050</v>
          </cell>
          <cell r="L654" t="b">
            <v>0</v>
          </cell>
          <cell r="M654">
            <v>28</v>
          </cell>
          <cell r="N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>
            <v>141</v>
          </cell>
          <cell r="H655" t="str">
            <v>US</v>
          </cell>
          <cell r="I655" t="str">
            <v>USD</v>
          </cell>
          <cell r="J655">
            <v>1440082240</v>
          </cell>
          <cell r="K655">
            <v>1436885440</v>
          </cell>
          <cell r="L655" t="b">
            <v>0</v>
          </cell>
          <cell r="M655">
            <v>1107</v>
          </cell>
          <cell r="N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>
            <v>267</v>
          </cell>
          <cell r="H656" t="str">
            <v>US</v>
          </cell>
          <cell r="I656" t="str">
            <v>USD</v>
          </cell>
          <cell r="J656">
            <v>1436396313</v>
          </cell>
          <cell r="K656">
            <v>1433804313</v>
          </cell>
          <cell r="L656" t="b">
            <v>0</v>
          </cell>
          <cell r="M656">
            <v>1013</v>
          </cell>
          <cell r="N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>
            <v>147</v>
          </cell>
          <cell r="H657" t="str">
            <v>US</v>
          </cell>
          <cell r="I657" t="str">
            <v>USD</v>
          </cell>
          <cell r="J657">
            <v>1426197512</v>
          </cell>
          <cell r="K657">
            <v>1423609112</v>
          </cell>
          <cell r="L657" t="b">
            <v>0</v>
          </cell>
          <cell r="M657">
            <v>274</v>
          </cell>
          <cell r="N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>
            <v>214</v>
          </cell>
          <cell r="H658" t="str">
            <v>US</v>
          </cell>
          <cell r="I658" t="str">
            <v>USD</v>
          </cell>
          <cell r="J658">
            <v>1460917119</v>
          </cell>
          <cell r="K658">
            <v>1455736719</v>
          </cell>
          <cell r="L658" t="b">
            <v>0</v>
          </cell>
          <cell r="M658">
            <v>87</v>
          </cell>
          <cell r="N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>
            <v>126</v>
          </cell>
          <cell r="H659" t="str">
            <v>US</v>
          </cell>
          <cell r="I659" t="str">
            <v>USD</v>
          </cell>
          <cell r="J659">
            <v>1450901872</v>
          </cell>
          <cell r="K659">
            <v>1448309872</v>
          </cell>
          <cell r="L659" t="b">
            <v>0</v>
          </cell>
          <cell r="M659">
            <v>99</v>
          </cell>
          <cell r="N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>
            <v>104</v>
          </cell>
          <cell r="H660" t="str">
            <v>US</v>
          </cell>
          <cell r="I660" t="str">
            <v>USD</v>
          </cell>
          <cell r="J660">
            <v>1437933600</v>
          </cell>
          <cell r="K660">
            <v>1435117889</v>
          </cell>
          <cell r="L660" t="b">
            <v>0</v>
          </cell>
          <cell r="M660">
            <v>276</v>
          </cell>
          <cell r="N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>
            <v>101</v>
          </cell>
          <cell r="H661" t="str">
            <v>US</v>
          </cell>
          <cell r="I661" t="str">
            <v>USD</v>
          </cell>
          <cell r="J661">
            <v>1440339295</v>
          </cell>
          <cell r="K661">
            <v>1437747295</v>
          </cell>
          <cell r="L661" t="b">
            <v>0</v>
          </cell>
          <cell r="M661">
            <v>21</v>
          </cell>
          <cell r="N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>
            <v>3</v>
          </cell>
          <cell r="H662" t="str">
            <v>US</v>
          </cell>
          <cell r="I662" t="str">
            <v>USD</v>
          </cell>
          <cell r="J662">
            <v>1415558879</v>
          </cell>
          <cell r="K662">
            <v>1412963279</v>
          </cell>
          <cell r="L662" t="b">
            <v>0</v>
          </cell>
          <cell r="M662">
            <v>18</v>
          </cell>
          <cell r="N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>
            <v>1</v>
          </cell>
          <cell r="H663" t="str">
            <v>US</v>
          </cell>
          <cell r="I663" t="str">
            <v>USD</v>
          </cell>
          <cell r="J663">
            <v>1477236559</v>
          </cell>
          <cell r="K663">
            <v>1474644559</v>
          </cell>
          <cell r="L663" t="b">
            <v>0</v>
          </cell>
          <cell r="M663">
            <v>9</v>
          </cell>
          <cell r="N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>
            <v>0</v>
          </cell>
          <cell r="H664" t="str">
            <v>US</v>
          </cell>
          <cell r="I664" t="str">
            <v>USD</v>
          </cell>
          <cell r="J664">
            <v>1421404247</v>
          </cell>
          <cell r="K664">
            <v>1418812247</v>
          </cell>
          <cell r="L664" t="b">
            <v>0</v>
          </cell>
          <cell r="M664">
            <v>4</v>
          </cell>
          <cell r="N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>
            <v>0</v>
          </cell>
          <cell r="H665" t="str">
            <v>DK</v>
          </cell>
          <cell r="I665" t="str">
            <v>DKK</v>
          </cell>
          <cell r="J665">
            <v>1437250456</v>
          </cell>
          <cell r="K665">
            <v>1434658456</v>
          </cell>
          <cell r="L665" t="b">
            <v>0</v>
          </cell>
          <cell r="M665">
            <v>7</v>
          </cell>
          <cell r="N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>
            <v>8</v>
          </cell>
          <cell r="H666" t="str">
            <v>US</v>
          </cell>
          <cell r="I666" t="str">
            <v>USD</v>
          </cell>
          <cell r="J666">
            <v>1428940775</v>
          </cell>
          <cell r="K666">
            <v>1426348775</v>
          </cell>
          <cell r="L666" t="b">
            <v>0</v>
          </cell>
          <cell r="M666">
            <v>29</v>
          </cell>
          <cell r="N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>
            <v>19</v>
          </cell>
          <cell r="H667" t="str">
            <v>US</v>
          </cell>
          <cell r="I667" t="str">
            <v>USD</v>
          </cell>
          <cell r="J667">
            <v>1484327061</v>
          </cell>
          <cell r="K667">
            <v>1479143061</v>
          </cell>
          <cell r="L667" t="b">
            <v>0</v>
          </cell>
          <cell r="M667">
            <v>12</v>
          </cell>
          <cell r="N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>
            <v>0</v>
          </cell>
          <cell r="H668" t="str">
            <v>US</v>
          </cell>
          <cell r="I668" t="str">
            <v>USD</v>
          </cell>
          <cell r="J668">
            <v>1408305498</v>
          </cell>
          <cell r="K668">
            <v>1405713498</v>
          </cell>
          <cell r="L668" t="b">
            <v>0</v>
          </cell>
          <cell r="M668">
            <v>4</v>
          </cell>
          <cell r="N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>
            <v>10</v>
          </cell>
          <cell r="H669" t="str">
            <v>IT</v>
          </cell>
          <cell r="I669" t="str">
            <v>EUR</v>
          </cell>
          <cell r="J669">
            <v>1477731463</v>
          </cell>
          <cell r="K669">
            <v>1474275463</v>
          </cell>
          <cell r="L669" t="b">
            <v>0</v>
          </cell>
          <cell r="M669">
            <v>28</v>
          </cell>
          <cell r="N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>
            <v>5</v>
          </cell>
          <cell r="H670" t="str">
            <v>US</v>
          </cell>
          <cell r="I670" t="str">
            <v>USD</v>
          </cell>
          <cell r="J670">
            <v>1431374222</v>
          </cell>
          <cell r="K670">
            <v>1427486222</v>
          </cell>
          <cell r="L670" t="b">
            <v>0</v>
          </cell>
          <cell r="M670">
            <v>25</v>
          </cell>
          <cell r="N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>
            <v>22</v>
          </cell>
          <cell r="H671" t="str">
            <v>SE</v>
          </cell>
          <cell r="I671" t="str">
            <v>SEK</v>
          </cell>
          <cell r="J671">
            <v>1467817258</v>
          </cell>
          <cell r="K671">
            <v>1465225258</v>
          </cell>
          <cell r="L671" t="b">
            <v>0</v>
          </cell>
          <cell r="M671">
            <v>28</v>
          </cell>
          <cell r="N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>
            <v>29</v>
          </cell>
          <cell r="H672" t="str">
            <v>IT</v>
          </cell>
          <cell r="I672" t="str">
            <v>EUR</v>
          </cell>
          <cell r="J672">
            <v>1466323800</v>
          </cell>
          <cell r="K672">
            <v>1463418120</v>
          </cell>
          <cell r="L672" t="b">
            <v>0</v>
          </cell>
          <cell r="M672">
            <v>310</v>
          </cell>
          <cell r="N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>
            <v>39</v>
          </cell>
          <cell r="H673" t="str">
            <v>US</v>
          </cell>
          <cell r="I673" t="str">
            <v>USD</v>
          </cell>
          <cell r="J673">
            <v>1421208000</v>
          </cell>
          <cell r="K673">
            <v>1418315852</v>
          </cell>
          <cell r="L673" t="b">
            <v>0</v>
          </cell>
          <cell r="M673">
            <v>15</v>
          </cell>
          <cell r="N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>
            <v>22</v>
          </cell>
          <cell r="H674" t="str">
            <v>US</v>
          </cell>
          <cell r="I674" t="str">
            <v>USD</v>
          </cell>
          <cell r="J674">
            <v>1420088340</v>
          </cell>
          <cell r="K674">
            <v>1417410964</v>
          </cell>
          <cell r="L674" t="b">
            <v>0</v>
          </cell>
          <cell r="M674">
            <v>215</v>
          </cell>
          <cell r="N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>
            <v>0</v>
          </cell>
          <cell r="H675" t="str">
            <v>US</v>
          </cell>
          <cell r="I675" t="str">
            <v>USD</v>
          </cell>
          <cell r="J675">
            <v>1409602217</v>
          </cell>
          <cell r="K675">
            <v>1405714217</v>
          </cell>
          <cell r="L675" t="b">
            <v>0</v>
          </cell>
          <cell r="M675">
            <v>3</v>
          </cell>
          <cell r="N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>
            <v>0</v>
          </cell>
          <cell r="H676" t="str">
            <v>US</v>
          </cell>
          <cell r="I676" t="str">
            <v>USD</v>
          </cell>
          <cell r="J676">
            <v>1407811627</v>
          </cell>
          <cell r="K676">
            <v>1402627627</v>
          </cell>
          <cell r="L676" t="b">
            <v>0</v>
          </cell>
          <cell r="M676">
            <v>2</v>
          </cell>
          <cell r="N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>
            <v>15</v>
          </cell>
          <cell r="H677" t="str">
            <v>US</v>
          </cell>
          <cell r="I677" t="str">
            <v>USD</v>
          </cell>
          <cell r="J677">
            <v>1420095540</v>
          </cell>
          <cell r="K677">
            <v>1417558804</v>
          </cell>
          <cell r="L677" t="b">
            <v>0</v>
          </cell>
          <cell r="M677">
            <v>26</v>
          </cell>
          <cell r="N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>
            <v>1</v>
          </cell>
          <cell r="H678" t="str">
            <v>CA</v>
          </cell>
          <cell r="I678" t="str">
            <v>CAD</v>
          </cell>
          <cell r="J678">
            <v>1423333581</v>
          </cell>
          <cell r="K678">
            <v>1420741581</v>
          </cell>
          <cell r="L678" t="b">
            <v>0</v>
          </cell>
          <cell r="M678">
            <v>24</v>
          </cell>
          <cell r="N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>
            <v>26</v>
          </cell>
          <cell r="H679" t="str">
            <v>IT</v>
          </cell>
          <cell r="I679" t="str">
            <v>EUR</v>
          </cell>
          <cell r="J679">
            <v>1467106895</v>
          </cell>
          <cell r="K679">
            <v>1463218895</v>
          </cell>
          <cell r="L679" t="b">
            <v>0</v>
          </cell>
          <cell r="M679">
            <v>96</v>
          </cell>
          <cell r="N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>
            <v>4</v>
          </cell>
          <cell r="H680" t="str">
            <v>US</v>
          </cell>
          <cell r="I680" t="str">
            <v>USD</v>
          </cell>
          <cell r="J680">
            <v>1463821338</v>
          </cell>
          <cell r="K680">
            <v>1461229338</v>
          </cell>
          <cell r="L680" t="b">
            <v>0</v>
          </cell>
          <cell r="M680">
            <v>17</v>
          </cell>
          <cell r="N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>
            <v>15</v>
          </cell>
          <cell r="H681" t="str">
            <v>US</v>
          </cell>
          <cell r="I681" t="str">
            <v>USD</v>
          </cell>
          <cell r="J681">
            <v>1472920909</v>
          </cell>
          <cell r="K681">
            <v>1467736909</v>
          </cell>
          <cell r="L681" t="b">
            <v>0</v>
          </cell>
          <cell r="M681">
            <v>94</v>
          </cell>
          <cell r="N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>
            <v>26</v>
          </cell>
          <cell r="H682" t="str">
            <v>US</v>
          </cell>
          <cell r="I682" t="str">
            <v>USD</v>
          </cell>
          <cell r="J682">
            <v>1410955331</v>
          </cell>
          <cell r="K682">
            <v>1407931331</v>
          </cell>
          <cell r="L682" t="b">
            <v>0</v>
          </cell>
          <cell r="M682">
            <v>129</v>
          </cell>
          <cell r="N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>
            <v>0</v>
          </cell>
          <cell r="H683" t="str">
            <v>US</v>
          </cell>
          <cell r="I683" t="str">
            <v>USD</v>
          </cell>
          <cell r="J683">
            <v>1477509604</v>
          </cell>
          <cell r="K683">
            <v>1474917604</v>
          </cell>
          <cell r="L683" t="b">
            <v>0</v>
          </cell>
          <cell r="M683">
            <v>1</v>
          </cell>
          <cell r="N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>
            <v>0</v>
          </cell>
          <cell r="H684" t="str">
            <v>US</v>
          </cell>
          <cell r="I684" t="str">
            <v>USD</v>
          </cell>
          <cell r="J684">
            <v>1489512122</v>
          </cell>
          <cell r="K684">
            <v>1486923722</v>
          </cell>
          <cell r="L684" t="b">
            <v>0</v>
          </cell>
          <cell r="M684">
            <v>4</v>
          </cell>
          <cell r="N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>
            <v>1</v>
          </cell>
          <cell r="H685" t="str">
            <v>US</v>
          </cell>
          <cell r="I685" t="str">
            <v>USD</v>
          </cell>
          <cell r="J685">
            <v>1477949764</v>
          </cell>
          <cell r="K685">
            <v>1474493764</v>
          </cell>
          <cell r="L685" t="b">
            <v>0</v>
          </cell>
          <cell r="M685">
            <v>3</v>
          </cell>
          <cell r="N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>
            <v>7</v>
          </cell>
          <cell r="H686" t="str">
            <v>US</v>
          </cell>
          <cell r="I686" t="str">
            <v>USD</v>
          </cell>
          <cell r="J686">
            <v>1406257200</v>
          </cell>
          <cell r="K686">
            <v>1403176891</v>
          </cell>
          <cell r="L686" t="b">
            <v>0</v>
          </cell>
          <cell r="M686">
            <v>135</v>
          </cell>
          <cell r="N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>
            <v>28</v>
          </cell>
          <cell r="H687" t="str">
            <v>US</v>
          </cell>
          <cell r="I687" t="str">
            <v>USD</v>
          </cell>
          <cell r="J687">
            <v>1421095672</v>
          </cell>
          <cell r="K687">
            <v>1417207672</v>
          </cell>
          <cell r="L687" t="b">
            <v>0</v>
          </cell>
          <cell r="M687">
            <v>10</v>
          </cell>
          <cell r="N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>
            <v>0</v>
          </cell>
          <cell r="H688" t="str">
            <v>IT</v>
          </cell>
          <cell r="I688" t="str">
            <v>EUR</v>
          </cell>
          <cell r="J688">
            <v>1438618170</v>
          </cell>
          <cell r="K688">
            <v>1436026170</v>
          </cell>
          <cell r="L688" t="b">
            <v>0</v>
          </cell>
          <cell r="M688">
            <v>0</v>
          </cell>
          <cell r="N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>
            <v>4</v>
          </cell>
          <cell r="H689" t="str">
            <v>MX</v>
          </cell>
          <cell r="I689" t="str">
            <v>MXN</v>
          </cell>
          <cell r="J689">
            <v>1486317653</v>
          </cell>
          <cell r="K689">
            <v>1481133653</v>
          </cell>
          <cell r="L689" t="b">
            <v>0</v>
          </cell>
          <cell r="M689">
            <v>6</v>
          </cell>
          <cell r="N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>
            <v>73</v>
          </cell>
          <cell r="H690" t="str">
            <v>US</v>
          </cell>
          <cell r="I690" t="str">
            <v>USD</v>
          </cell>
          <cell r="J690">
            <v>1444876253</v>
          </cell>
          <cell r="K690">
            <v>1442284253</v>
          </cell>
          <cell r="L690" t="b">
            <v>0</v>
          </cell>
          <cell r="M690">
            <v>36</v>
          </cell>
          <cell r="N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>
            <v>58</v>
          </cell>
          <cell r="H691" t="str">
            <v>US</v>
          </cell>
          <cell r="I691" t="str">
            <v>USD</v>
          </cell>
          <cell r="J691">
            <v>1481173140</v>
          </cell>
          <cell r="K691">
            <v>1478016097</v>
          </cell>
          <cell r="L691" t="b">
            <v>0</v>
          </cell>
          <cell r="M691">
            <v>336</v>
          </cell>
          <cell r="N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>
            <v>12</v>
          </cell>
          <cell r="H692" t="str">
            <v>US</v>
          </cell>
          <cell r="I692" t="str">
            <v>USD</v>
          </cell>
          <cell r="J692">
            <v>1473400800</v>
          </cell>
          <cell r="K692">
            <v>1469718841</v>
          </cell>
          <cell r="L692" t="b">
            <v>0</v>
          </cell>
          <cell r="M692">
            <v>34</v>
          </cell>
          <cell r="N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>
            <v>1</v>
          </cell>
          <cell r="H693" t="str">
            <v>US</v>
          </cell>
          <cell r="I693" t="str">
            <v>USD</v>
          </cell>
          <cell r="J693">
            <v>1435711246</v>
          </cell>
          <cell r="K693">
            <v>1433292046</v>
          </cell>
          <cell r="L693" t="b">
            <v>0</v>
          </cell>
          <cell r="M693">
            <v>10</v>
          </cell>
          <cell r="N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>
            <v>7</v>
          </cell>
          <cell r="H694" t="str">
            <v>GB</v>
          </cell>
          <cell r="I694" t="str">
            <v>GBP</v>
          </cell>
          <cell r="J694">
            <v>1482397263</v>
          </cell>
          <cell r="K694">
            <v>1479805263</v>
          </cell>
          <cell r="L694" t="b">
            <v>0</v>
          </cell>
          <cell r="M694">
            <v>201</v>
          </cell>
          <cell r="N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>
            <v>35</v>
          </cell>
          <cell r="H695" t="str">
            <v>US</v>
          </cell>
          <cell r="I695" t="str">
            <v>USD</v>
          </cell>
          <cell r="J695">
            <v>1430421827</v>
          </cell>
          <cell r="K695">
            <v>1427829827</v>
          </cell>
          <cell r="L695" t="b">
            <v>0</v>
          </cell>
          <cell r="M695">
            <v>296</v>
          </cell>
          <cell r="N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>
            <v>0</v>
          </cell>
          <cell r="H696" t="str">
            <v>US</v>
          </cell>
          <cell r="I696" t="str">
            <v>USD</v>
          </cell>
          <cell r="J696">
            <v>1485964559</v>
          </cell>
          <cell r="K696">
            <v>1483372559</v>
          </cell>
          <cell r="L696" t="b">
            <v>0</v>
          </cell>
          <cell r="M696">
            <v>7</v>
          </cell>
          <cell r="N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>
            <v>1</v>
          </cell>
          <cell r="H697" t="str">
            <v>US</v>
          </cell>
          <cell r="I697" t="str">
            <v>USD</v>
          </cell>
          <cell r="J697">
            <v>1414758620</v>
          </cell>
          <cell r="K697">
            <v>1412166620</v>
          </cell>
          <cell r="L697" t="b">
            <v>0</v>
          </cell>
          <cell r="M697">
            <v>7</v>
          </cell>
          <cell r="N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>
            <v>0</v>
          </cell>
          <cell r="H698" t="str">
            <v>NL</v>
          </cell>
          <cell r="I698" t="str">
            <v>EUR</v>
          </cell>
          <cell r="J698">
            <v>1406326502</v>
          </cell>
          <cell r="K698">
            <v>1403734502</v>
          </cell>
          <cell r="L698" t="b">
            <v>0</v>
          </cell>
          <cell r="M698">
            <v>1</v>
          </cell>
          <cell r="N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>
            <v>46</v>
          </cell>
          <cell r="H699" t="str">
            <v>DE</v>
          </cell>
          <cell r="I699" t="str">
            <v>EUR</v>
          </cell>
          <cell r="J699">
            <v>1454502789</v>
          </cell>
          <cell r="K699">
            <v>1453206789</v>
          </cell>
          <cell r="L699" t="b">
            <v>0</v>
          </cell>
          <cell r="M699">
            <v>114</v>
          </cell>
          <cell r="N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>
            <v>15</v>
          </cell>
          <cell r="H700" t="str">
            <v>US</v>
          </cell>
          <cell r="I700" t="str">
            <v>USD</v>
          </cell>
          <cell r="J700">
            <v>1411005600</v>
          </cell>
          <cell r="K700">
            <v>1408141245</v>
          </cell>
          <cell r="L700" t="b">
            <v>0</v>
          </cell>
          <cell r="M700">
            <v>29</v>
          </cell>
          <cell r="N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>
            <v>82</v>
          </cell>
          <cell r="H701" t="str">
            <v>US</v>
          </cell>
          <cell r="I701" t="str">
            <v>USD</v>
          </cell>
          <cell r="J701">
            <v>1385136000</v>
          </cell>
          <cell r="K701">
            <v>1381923548</v>
          </cell>
          <cell r="L701" t="b">
            <v>0</v>
          </cell>
          <cell r="M701">
            <v>890</v>
          </cell>
          <cell r="N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>
            <v>3</v>
          </cell>
          <cell r="H702" t="str">
            <v>ES</v>
          </cell>
          <cell r="I702" t="str">
            <v>EUR</v>
          </cell>
          <cell r="J702">
            <v>1484065881</v>
          </cell>
          <cell r="K702">
            <v>1481473881</v>
          </cell>
          <cell r="L702" t="b">
            <v>0</v>
          </cell>
          <cell r="M702">
            <v>31</v>
          </cell>
          <cell r="N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>
            <v>27</v>
          </cell>
          <cell r="H703" t="str">
            <v>GB</v>
          </cell>
          <cell r="I703" t="str">
            <v>GBP</v>
          </cell>
          <cell r="J703">
            <v>1406130880</v>
          </cell>
          <cell r="K703">
            <v>1403538880</v>
          </cell>
          <cell r="L703" t="b">
            <v>0</v>
          </cell>
          <cell r="M703">
            <v>21</v>
          </cell>
          <cell r="N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>
            <v>31</v>
          </cell>
          <cell r="H704" t="str">
            <v>US</v>
          </cell>
          <cell r="I704" t="str">
            <v>USD</v>
          </cell>
          <cell r="J704">
            <v>1480011987</v>
          </cell>
          <cell r="K704">
            <v>1477416387</v>
          </cell>
          <cell r="L704" t="b">
            <v>0</v>
          </cell>
          <cell r="M704">
            <v>37</v>
          </cell>
          <cell r="N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>
            <v>6</v>
          </cell>
          <cell r="H705" t="str">
            <v>US</v>
          </cell>
          <cell r="I705" t="str">
            <v>USD</v>
          </cell>
          <cell r="J705">
            <v>1485905520</v>
          </cell>
          <cell r="K705">
            <v>1481150949</v>
          </cell>
          <cell r="L705" t="b">
            <v>0</v>
          </cell>
          <cell r="M705">
            <v>7</v>
          </cell>
          <cell r="N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>
            <v>1</v>
          </cell>
          <cell r="H706" t="str">
            <v>CA</v>
          </cell>
          <cell r="I706" t="str">
            <v>CAD</v>
          </cell>
          <cell r="J706">
            <v>1487565468</v>
          </cell>
          <cell r="K706">
            <v>1482381468</v>
          </cell>
          <cell r="L706" t="b">
            <v>0</v>
          </cell>
          <cell r="M706">
            <v>4</v>
          </cell>
          <cell r="N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>
            <v>1</v>
          </cell>
          <cell r="H707" t="str">
            <v>NL</v>
          </cell>
          <cell r="I707" t="str">
            <v>EUR</v>
          </cell>
          <cell r="J707">
            <v>1484999278</v>
          </cell>
          <cell r="K707">
            <v>1482407278</v>
          </cell>
          <cell r="L707" t="b">
            <v>0</v>
          </cell>
          <cell r="M707">
            <v>5</v>
          </cell>
          <cell r="N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>
            <v>0</v>
          </cell>
          <cell r="H708" t="str">
            <v>ES</v>
          </cell>
          <cell r="I708" t="str">
            <v>EUR</v>
          </cell>
          <cell r="J708">
            <v>1481740740</v>
          </cell>
          <cell r="K708">
            <v>1478130783</v>
          </cell>
          <cell r="L708" t="b">
            <v>0</v>
          </cell>
          <cell r="M708">
            <v>0</v>
          </cell>
          <cell r="N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>
            <v>79</v>
          </cell>
          <cell r="H709" t="str">
            <v>GB</v>
          </cell>
          <cell r="I709" t="str">
            <v>GBP</v>
          </cell>
          <cell r="J709">
            <v>1483286127</v>
          </cell>
          <cell r="K709">
            <v>1479830127</v>
          </cell>
          <cell r="L709" t="b">
            <v>0</v>
          </cell>
          <cell r="M709">
            <v>456</v>
          </cell>
          <cell r="N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>
            <v>22</v>
          </cell>
          <cell r="H710" t="str">
            <v>GB</v>
          </cell>
          <cell r="I710" t="str">
            <v>GBP</v>
          </cell>
          <cell r="J710">
            <v>1410616600</v>
          </cell>
          <cell r="K710">
            <v>1405432600</v>
          </cell>
          <cell r="L710" t="b">
            <v>0</v>
          </cell>
          <cell r="M710">
            <v>369</v>
          </cell>
          <cell r="N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>
            <v>0</v>
          </cell>
          <cell r="H711" t="str">
            <v>US</v>
          </cell>
          <cell r="I711" t="str">
            <v>USD</v>
          </cell>
          <cell r="J711">
            <v>1417741159</v>
          </cell>
          <cell r="K711">
            <v>1415149159</v>
          </cell>
          <cell r="L711" t="b">
            <v>0</v>
          </cell>
          <cell r="M711">
            <v>2</v>
          </cell>
          <cell r="N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>
            <v>0</v>
          </cell>
          <cell r="H712" t="str">
            <v>CA</v>
          </cell>
          <cell r="I712" t="str">
            <v>CAD</v>
          </cell>
          <cell r="J712">
            <v>1408495440</v>
          </cell>
          <cell r="K712">
            <v>1405640302</v>
          </cell>
          <cell r="L712" t="b">
            <v>0</v>
          </cell>
          <cell r="M712">
            <v>0</v>
          </cell>
          <cell r="N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>
            <v>34</v>
          </cell>
          <cell r="H713" t="str">
            <v>NL</v>
          </cell>
          <cell r="I713" t="str">
            <v>EUR</v>
          </cell>
          <cell r="J713">
            <v>1481716868</v>
          </cell>
          <cell r="K713">
            <v>1478257268</v>
          </cell>
          <cell r="L713" t="b">
            <v>0</v>
          </cell>
          <cell r="M713">
            <v>338</v>
          </cell>
          <cell r="N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>
            <v>0</v>
          </cell>
          <cell r="H714" t="str">
            <v>US</v>
          </cell>
          <cell r="I714" t="str">
            <v>USD</v>
          </cell>
          <cell r="J714">
            <v>1455466832</v>
          </cell>
          <cell r="K714">
            <v>1452874832</v>
          </cell>
          <cell r="L714" t="b">
            <v>0</v>
          </cell>
          <cell r="M714">
            <v>4</v>
          </cell>
          <cell r="N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>
            <v>1</v>
          </cell>
          <cell r="H715" t="str">
            <v>IT</v>
          </cell>
          <cell r="I715" t="str">
            <v>EUR</v>
          </cell>
          <cell r="J715">
            <v>1465130532</v>
          </cell>
          <cell r="K715">
            <v>1462538532</v>
          </cell>
          <cell r="L715" t="b">
            <v>0</v>
          </cell>
          <cell r="M715">
            <v>1</v>
          </cell>
          <cell r="N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>
            <v>15</v>
          </cell>
          <cell r="H716" t="str">
            <v>US</v>
          </cell>
          <cell r="I716" t="str">
            <v>USD</v>
          </cell>
          <cell r="J716">
            <v>1488308082</v>
          </cell>
          <cell r="K716">
            <v>1483124082</v>
          </cell>
          <cell r="L716" t="b">
            <v>0</v>
          </cell>
          <cell r="M716">
            <v>28</v>
          </cell>
          <cell r="N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>
            <v>5</v>
          </cell>
          <cell r="H717" t="str">
            <v>US</v>
          </cell>
          <cell r="I717" t="str">
            <v>USD</v>
          </cell>
          <cell r="J717">
            <v>1446693040</v>
          </cell>
          <cell r="K717">
            <v>1443233440</v>
          </cell>
          <cell r="L717" t="b">
            <v>0</v>
          </cell>
          <cell r="M717">
            <v>12</v>
          </cell>
          <cell r="N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>
            <v>10</v>
          </cell>
          <cell r="H718" t="str">
            <v>US</v>
          </cell>
          <cell r="I718" t="str">
            <v>USD</v>
          </cell>
          <cell r="J718">
            <v>1417392000</v>
          </cell>
          <cell r="K718">
            <v>1414511307</v>
          </cell>
          <cell r="L718" t="b">
            <v>0</v>
          </cell>
          <cell r="M718">
            <v>16</v>
          </cell>
          <cell r="N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>
            <v>0</v>
          </cell>
          <cell r="H719" t="str">
            <v>US</v>
          </cell>
          <cell r="I719" t="str">
            <v>USD</v>
          </cell>
          <cell r="J719">
            <v>1409949002</v>
          </cell>
          <cell r="K719">
            <v>1407357002</v>
          </cell>
          <cell r="L719" t="b">
            <v>0</v>
          </cell>
          <cell r="M719">
            <v>4</v>
          </cell>
          <cell r="N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>
            <v>1</v>
          </cell>
          <cell r="H720" t="str">
            <v>US</v>
          </cell>
          <cell r="I720" t="str">
            <v>USD</v>
          </cell>
          <cell r="J720">
            <v>1487397540</v>
          </cell>
          <cell r="K720">
            <v>1484684247</v>
          </cell>
          <cell r="L720" t="b">
            <v>0</v>
          </cell>
          <cell r="M720">
            <v>4</v>
          </cell>
          <cell r="N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>
            <v>1</v>
          </cell>
          <cell r="H721" t="str">
            <v>US</v>
          </cell>
          <cell r="I721" t="str">
            <v>USD</v>
          </cell>
          <cell r="J721">
            <v>1456189076</v>
          </cell>
          <cell r="K721">
            <v>1454979476</v>
          </cell>
          <cell r="L721" t="b">
            <v>0</v>
          </cell>
          <cell r="M721">
            <v>10</v>
          </cell>
          <cell r="N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>
            <v>144</v>
          </cell>
          <cell r="H722" t="str">
            <v>US</v>
          </cell>
          <cell r="I722" t="str">
            <v>USD</v>
          </cell>
          <cell r="J722">
            <v>1327851291</v>
          </cell>
          <cell r="K722">
            <v>1325432091</v>
          </cell>
          <cell r="L722" t="b">
            <v>0</v>
          </cell>
          <cell r="M722">
            <v>41</v>
          </cell>
          <cell r="N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>
            <v>122</v>
          </cell>
          <cell r="H723" t="str">
            <v>US</v>
          </cell>
          <cell r="I723" t="str">
            <v>USD</v>
          </cell>
          <cell r="J723">
            <v>1406900607</v>
          </cell>
          <cell r="K723">
            <v>1403012607</v>
          </cell>
          <cell r="L723" t="b">
            <v>0</v>
          </cell>
          <cell r="M723">
            <v>119</v>
          </cell>
          <cell r="N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>
            <v>132</v>
          </cell>
          <cell r="H724" t="str">
            <v>US</v>
          </cell>
          <cell r="I724" t="str">
            <v>USD</v>
          </cell>
          <cell r="J724">
            <v>1333909178</v>
          </cell>
          <cell r="K724">
            <v>1331320778</v>
          </cell>
          <cell r="L724" t="b">
            <v>0</v>
          </cell>
          <cell r="M724">
            <v>153</v>
          </cell>
          <cell r="N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>
            <v>109</v>
          </cell>
          <cell r="H725" t="str">
            <v>US</v>
          </cell>
          <cell r="I725" t="str">
            <v>USD</v>
          </cell>
          <cell r="J725">
            <v>1438228740</v>
          </cell>
          <cell r="K725">
            <v>1435606549</v>
          </cell>
          <cell r="L725" t="b">
            <v>0</v>
          </cell>
          <cell r="M725">
            <v>100</v>
          </cell>
          <cell r="N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>
            <v>105</v>
          </cell>
          <cell r="H726" t="str">
            <v>US</v>
          </cell>
          <cell r="I726" t="str">
            <v>USD</v>
          </cell>
          <cell r="J726">
            <v>1309447163</v>
          </cell>
          <cell r="K726">
            <v>1306855163</v>
          </cell>
          <cell r="L726" t="b">
            <v>0</v>
          </cell>
          <cell r="M726">
            <v>143</v>
          </cell>
          <cell r="N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>
            <v>100</v>
          </cell>
          <cell r="H727" t="str">
            <v>US</v>
          </cell>
          <cell r="I727" t="str">
            <v>USD</v>
          </cell>
          <cell r="J727">
            <v>1450018912</v>
          </cell>
          <cell r="K727">
            <v>1447426912</v>
          </cell>
          <cell r="L727" t="b">
            <v>0</v>
          </cell>
          <cell r="M727">
            <v>140</v>
          </cell>
          <cell r="N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>
            <v>101</v>
          </cell>
          <cell r="H728" t="str">
            <v>US</v>
          </cell>
          <cell r="I728" t="str">
            <v>USD</v>
          </cell>
          <cell r="J728">
            <v>1365728487</v>
          </cell>
          <cell r="K728">
            <v>1363136487</v>
          </cell>
          <cell r="L728" t="b">
            <v>0</v>
          </cell>
          <cell r="M728">
            <v>35</v>
          </cell>
          <cell r="N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>
            <v>156</v>
          </cell>
          <cell r="H729" t="str">
            <v>US</v>
          </cell>
          <cell r="I729" t="str">
            <v>USD</v>
          </cell>
          <cell r="J729">
            <v>1358198400</v>
          </cell>
          <cell r="K729">
            <v>1354580949</v>
          </cell>
          <cell r="L729" t="b">
            <v>0</v>
          </cell>
          <cell r="M729">
            <v>149</v>
          </cell>
          <cell r="N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>
            <v>106</v>
          </cell>
          <cell r="H730" t="str">
            <v>US</v>
          </cell>
          <cell r="I730" t="str">
            <v>USD</v>
          </cell>
          <cell r="J730">
            <v>1313957157</v>
          </cell>
          <cell r="K730">
            <v>1310069157</v>
          </cell>
          <cell r="L730" t="b">
            <v>0</v>
          </cell>
          <cell r="M730">
            <v>130</v>
          </cell>
          <cell r="N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>
            <v>131</v>
          </cell>
          <cell r="H731" t="str">
            <v>US</v>
          </cell>
          <cell r="I731" t="str">
            <v>USD</v>
          </cell>
          <cell r="J731">
            <v>1348028861</v>
          </cell>
          <cell r="K731">
            <v>1342844861</v>
          </cell>
          <cell r="L731" t="b">
            <v>0</v>
          </cell>
          <cell r="M731">
            <v>120</v>
          </cell>
          <cell r="N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>
            <v>132</v>
          </cell>
          <cell r="H732" t="str">
            <v>US</v>
          </cell>
          <cell r="I732" t="str">
            <v>USD</v>
          </cell>
          <cell r="J732">
            <v>1323280391</v>
          </cell>
          <cell r="K732">
            <v>1320688391</v>
          </cell>
          <cell r="L732" t="b">
            <v>0</v>
          </cell>
          <cell r="M732">
            <v>265</v>
          </cell>
          <cell r="N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>
            <v>126</v>
          </cell>
          <cell r="H733" t="str">
            <v>US</v>
          </cell>
          <cell r="I733" t="str">
            <v>USD</v>
          </cell>
          <cell r="J733">
            <v>1327212000</v>
          </cell>
          <cell r="K733">
            <v>1322852747</v>
          </cell>
          <cell r="L733" t="b">
            <v>0</v>
          </cell>
          <cell r="M733">
            <v>71</v>
          </cell>
          <cell r="N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>
            <v>160</v>
          </cell>
          <cell r="H734" t="str">
            <v>GB</v>
          </cell>
          <cell r="I734" t="str">
            <v>GBP</v>
          </cell>
          <cell r="J734">
            <v>1380449461</v>
          </cell>
          <cell r="K734">
            <v>1375265461</v>
          </cell>
          <cell r="L734" t="b">
            <v>0</v>
          </cell>
          <cell r="M734">
            <v>13</v>
          </cell>
          <cell r="N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>
            <v>120</v>
          </cell>
          <cell r="H735" t="str">
            <v>GB</v>
          </cell>
          <cell r="I735" t="str">
            <v>GBP</v>
          </cell>
          <cell r="J735">
            <v>1387533892</v>
          </cell>
          <cell r="K735">
            <v>1384941892</v>
          </cell>
          <cell r="L735" t="b">
            <v>0</v>
          </cell>
          <cell r="M735">
            <v>169</v>
          </cell>
          <cell r="N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>
            <v>126</v>
          </cell>
          <cell r="H736" t="str">
            <v>CA</v>
          </cell>
          <cell r="I736" t="str">
            <v>CAD</v>
          </cell>
          <cell r="J736">
            <v>1431147600</v>
          </cell>
          <cell r="K736">
            <v>1428465420</v>
          </cell>
          <cell r="L736" t="b">
            <v>0</v>
          </cell>
          <cell r="M736">
            <v>57</v>
          </cell>
          <cell r="N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>
            <v>114</v>
          </cell>
          <cell r="H737" t="str">
            <v>US</v>
          </cell>
          <cell r="I737" t="str">
            <v>USD</v>
          </cell>
          <cell r="J737">
            <v>1417653540</v>
          </cell>
          <cell r="K737">
            <v>1414975346</v>
          </cell>
          <cell r="L737" t="b">
            <v>0</v>
          </cell>
          <cell r="M737">
            <v>229</v>
          </cell>
          <cell r="N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>
            <v>315</v>
          </cell>
          <cell r="H738" t="str">
            <v>US</v>
          </cell>
          <cell r="I738" t="str">
            <v>USD</v>
          </cell>
          <cell r="J738">
            <v>1385009940</v>
          </cell>
          <cell r="K738">
            <v>1383327440</v>
          </cell>
          <cell r="L738" t="b">
            <v>0</v>
          </cell>
          <cell r="M738">
            <v>108</v>
          </cell>
          <cell r="N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>
            <v>122</v>
          </cell>
          <cell r="H739" t="str">
            <v>US</v>
          </cell>
          <cell r="I739" t="str">
            <v>USD</v>
          </cell>
          <cell r="J739">
            <v>1392408000</v>
          </cell>
          <cell r="K739">
            <v>1390890987</v>
          </cell>
          <cell r="L739" t="b">
            <v>0</v>
          </cell>
          <cell r="M739">
            <v>108</v>
          </cell>
          <cell r="N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>
            <v>107</v>
          </cell>
          <cell r="H740" t="str">
            <v>US</v>
          </cell>
          <cell r="I740" t="str">
            <v>USD</v>
          </cell>
          <cell r="J740">
            <v>1417409940</v>
          </cell>
          <cell r="K740">
            <v>1414765794</v>
          </cell>
          <cell r="L740" t="b">
            <v>0</v>
          </cell>
          <cell r="M740">
            <v>41</v>
          </cell>
          <cell r="N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>
            <v>158</v>
          </cell>
          <cell r="H741" t="str">
            <v>US</v>
          </cell>
          <cell r="I741" t="str">
            <v>USD</v>
          </cell>
          <cell r="J741">
            <v>1407758629</v>
          </cell>
          <cell r="K741">
            <v>1404907429</v>
          </cell>
          <cell r="L741" t="b">
            <v>0</v>
          </cell>
          <cell r="M741">
            <v>139</v>
          </cell>
          <cell r="N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>
            <v>107</v>
          </cell>
          <cell r="H742" t="str">
            <v>US</v>
          </cell>
          <cell r="I742" t="str">
            <v>USD</v>
          </cell>
          <cell r="J742">
            <v>1434857482</v>
          </cell>
          <cell r="K742">
            <v>1433647882</v>
          </cell>
          <cell r="L742" t="b">
            <v>0</v>
          </cell>
          <cell r="M742">
            <v>19</v>
          </cell>
          <cell r="N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>
            <v>102</v>
          </cell>
          <cell r="H743" t="str">
            <v>US</v>
          </cell>
          <cell r="I743" t="str">
            <v>USD</v>
          </cell>
          <cell r="J743">
            <v>1370964806</v>
          </cell>
          <cell r="K743">
            <v>1367940806</v>
          </cell>
          <cell r="L743" t="b">
            <v>0</v>
          </cell>
          <cell r="M743">
            <v>94</v>
          </cell>
          <cell r="N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>
            <v>111</v>
          </cell>
          <cell r="H744" t="str">
            <v>US</v>
          </cell>
          <cell r="I744" t="str">
            <v>USD</v>
          </cell>
          <cell r="J744">
            <v>1395435712</v>
          </cell>
          <cell r="K744">
            <v>1392847312</v>
          </cell>
          <cell r="L744" t="b">
            <v>0</v>
          </cell>
          <cell r="M744">
            <v>23</v>
          </cell>
          <cell r="N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>
            <v>148</v>
          </cell>
          <cell r="H745" t="str">
            <v>US</v>
          </cell>
          <cell r="I745" t="str">
            <v>USD</v>
          </cell>
          <cell r="J745">
            <v>1334610000</v>
          </cell>
          <cell r="K745">
            <v>1332435685</v>
          </cell>
          <cell r="L745" t="b">
            <v>0</v>
          </cell>
          <cell r="M745">
            <v>15</v>
          </cell>
          <cell r="N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>
            <v>102</v>
          </cell>
          <cell r="H746" t="str">
            <v>US</v>
          </cell>
          <cell r="I746" t="str">
            <v>USD</v>
          </cell>
          <cell r="J746">
            <v>1355439503</v>
          </cell>
          <cell r="K746">
            <v>1352847503</v>
          </cell>
          <cell r="L746" t="b">
            <v>0</v>
          </cell>
          <cell r="M746">
            <v>62</v>
          </cell>
          <cell r="N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>
            <v>179</v>
          </cell>
          <cell r="H747" t="str">
            <v>US</v>
          </cell>
          <cell r="I747" t="str">
            <v>USD</v>
          </cell>
          <cell r="J747">
            <v>1367588645</v>
          </cell>
          <cell r="K747">
            <v>1364996645</v>
          </cell>
          <cell r="L747" t="b">
            <v>0</v>
          </cell>
          <cell r="M747">
            <v>74</v>
          </cell>
          <cell r="N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>
            <v>111</v>
          </cell>
          <cell r="H748" t="str">
            <v>US</v>
          </cell>
          <cell r="I748" t="str">
            <v>USD</v>
          </cell>
          <cell r="J748">
            <v>1348372740</v>
          </cell>
          <cell r="K748">
            <v>1346806909</v>
          </cell>
          <cell r="L748" t="b">
            <v>0</v>
          </cell>
          <cell r="M748">
            <v>97</v>
          </cell>
          <cell r="N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>
            <v>100</v>
          </cell>
          <cell r="H749" t="str">
            <v>NL</v>
          </cell>
          <cell r="I749" t="str">
            <v>EUR</v>
          </cell>
          <cell r="J749">
            <v>1421319240</v>
          </cell>
          <cell r="K749">
            <v>1418649019</v>
          </cell>
          <cell r="L749" t="b">
            <v>0</v>
          </cell>
          <cell r="M749">
            <v>55</v>
          </cell>
          <cell r="N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>
            <v>100</v>
          </cell>
          <cell r="H750" t="str">
            <v>US</v>
          </cell>
          <cell r="I750" t="str">
            <v>USD</v>
          </cell>
          <cell r="J750">
            <v>1407701966</v>
          </cell>
          <cell r="K750">
            <v>1405109966</v>
          </cell>
          <cell r="L750" t="b">
            <v>0</v>
          </cell>
          <cell r="M750">
            <v>44</v>
          </cell>
          <cell r="N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>
            <v>106</v>
          </cell>
          <cell r="H751" t="str">
            <v>US</v>
          </cell>
          <cell r="I751" t="str">
            <v>USD</v>
          </cell>
          <cell r="J751">
            <v>1485642930</v>
          </cell>
          <cell r="K751">
            <v>1483050930</v>
          </cell>
          <cell r="L751" t="b">
            <v>0</v>
          </cell>
          <cell r="M751">
            <v>110</v>
          </cell>
          <cell r="N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>
            <v>103</v>
          </cell>
          <cell r="H752" t="str">
            <v>US</v>
          </cell>
          <cell r="I752" t="str">
            <v>USD</v>
          </cell>
          <cell r="J752">
            <v>1361739872</v>
          </cell>
          <cell r="K752">
            <v>1359147872</v>
          </cell>
          <cell r="L752" t="b">
            <v>0</v>
          </cell>
          <cell r="M752">
            <v>59</v>
          </cell>
          <cell r="N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>
            <v>119</v>
          </cell>
          <cell r="H753" t="str">
            <v>US</v>
          </cell>
          <cell r="I753" t="str">
            <v>USD</v>
          </cell>
          <cell r="J753">
            <v>1312470475</v>
          </cell>
          <cell r="K753">
            <v>1308496075</v>
          </cell>
          <cell r="L753" t="b">
            <v>0</v>
          </cell>
          <cell r="M753">
            <v>62</v>
          </cell>
          <cell r="N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>
            <v>112</v>
          </cell>
          <cell r="H754" t="str">
            <v>AU</v>
          </cell>
          <cell r="I754" t="str">
            <v>AUD</v>
          </cell>
          <cell r="J754">
            <v>1476615600</v>
          </cell>
          <cell r="K754">
            <v>1474884417</v>
          </cell>
          <cell r="L754" t="b">
            <v>0</v>
          </cell>
          <cell r="M754">
            <v>105</v>
          </cell>
          <cell r="N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>
            <v>128</v>
          </cell>
          <cell r="H755" t="str">
            <v>US</v>
          </cell>
          <cell r="I755" t="str">
            <v>USD</v>
          </cell>
          <cell r="J755">
            <v>1423922991</v>
          </cell>
          <cell r="K755">
            <v>1421330991</v>
          </cell>
          <cell r="L755" t="b">
            <v>0</v>
          </cell>
          <cell r="M755">
            <v>26</v>
          </cell>
          <cell r="N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>
            <v>104</v>
          </cell>
          <cell r="H756" t="str">
            <v>US</v>
          </cell>
          <cell r="I756" t="str">
            <v>USD</v>
          </cell>
          <cell r="J756">
            <v>1357408721</v>
          </cell>
          <cell r="K756">
            <v>1354816721</v>
          </cell>
          <cell r="L756" t="b">
            <v>0</v>
          </cell>
          <cell r="M756">
            <v>49</v>
          </cell>
          <cell r="N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>
            <v>102</v>
          </cell>
          <cell r="H757" t="str">
            <v>US</v>
          </cell>
          <cell r="I757" t="str">
            <v>USD</v>
          </cell>
          <cell r="J757">
            <v>1369010460</v>
          </cell>
          <cell r="K757">
            <v>1366381877</v>
          </cell>
          <cell r="L757" t="b">
            <v>0</v>
          </cell>
          <cell r="M757">
            <v>68</v>
          </cell>
          <cell r="N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>
            <v>118</v>
          </cell>
          <cell r="H758" t="str">
            <v>US</v>
          </cell>
          <cell r="I758" t="str">
            <v>USD</v>
          </cell>
          <cell r="J758">
            <v>1303147459</v>
          </cell>
          <cell r="K758">
            <v>1297880659</v>
          </cell>
          <cell r="L758" t="b">
            <v>0</v>
          </cell>
          <cell r="M758">
            <v>22</v>
          </cell>
          <cell r="N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>
            <v>238</v>
          </cell>
          <cell r="H759" t="str">
            <v>US</v>
          </cell>
          <cell r="I759" t="str">
            <v>USD</v>
          </cell>
          <cell r="J759">
            <v>1354756714</v>
          </cell>
          <cell r="K759">
            <v>1353547114</v>
          </cell>
          <cell r="L759" t="b">
            <v>0</v>
          </cell>
          <cell r="M759">
            <v>18</v>
          </cell>
          <cell r="N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>
            <v>102</v>
          </cell>
          <cell r="H760" t="str">
            <v>US</v>
          </cell>
          <cell r="I760" t="str">
            <v>USD</v>
          </cell>
          <cell r="J760">
            <v>1286568268</v>
          </cell>
          <cell r="K760">
            <v>1283976268</v>
          </cell>
          <cell r="L760" t="b">
            <v>0</v>
          </cell>
          <cell r="M760">
            <v>19</v>
          </cell>
          <cell r="N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>
            <v>102</v>
          </cell>
          <cell r="H761" t="str">
            <v>GB</v>
          </cell>
          <cell r="I761" t="str">
            <v>GBP</v>
          </cell>
          <cell r="J761">
            <v>1404892539</v>
          </cell>
          <cell r="K761">
            <v>1401436539</v>
          </cell>
          <cell r="L761" t="b">
            <v>0</v>
          </cell>
          <cell r="M761">
            <v>99</v>
          </cell>
          <cell r="N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>
            <v>0</v>
          </cell>
          <cell r="H762" t="str">
            <v>US</v>
          </cell>
          <cell r="I762" t="str">
            <v>USD</v>
          </cell>
          <cell r="J762">
            <v>1480188013</v>
          </cell>
          <cell r="K762">
            <v>1477592413</v>
          </cell>
          <cell r="L762" t="b">
            <v>0</v>
          </cell>
          <cell r="M762">
            <v>0</v>
          </cell>
          <cell r="N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>
            <v>5</v>
          </cell>
          <cell r="H763" t="str">
            <v>US</v>
          </cell>
          <cell r="I763" t="str">
            <v>USD</v>
          </cell>
          <cell r="J763">
            <v>1391364126</v>
          </cell>
          <cell r="K763">
            <v>1388772126</v>
          </cell>
          <cell r="L763" t="b">
            <v>0</v>
          </cell>
          <cell r="M763">
            <v>6</v>
          </cell>
          <cell r="N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>
            <v>0</v>
          </cell>
          <cell r="H764" t="str">
            <v>MX</v>
          </cell>
          <cell r="I764" t="str">
            <v>MXN</v>
          </cell>
          <cell r="J764">
            <v>1480831200</v>
          </cell>
          <cell r="K764">
            <v>1479328570</v>
          </cell>
          <cell r="L764" t="b">
            <v>0</v>
          </cell>
          <cell r="M764">
            <v>0</v>
          </cell>
          <cell r="N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>
            <v>0</v>
          </cell>
          <cell r="H765" t="str">
            <v>GB</v>
          </cell>
          <cell r="I765" t="str">
            <v>GBP</v>
          </cell>
          <cell r="J765">
            <v>1376563408</v>
          </cell>
          <cell r="K765">
            <v>1373971408</v>
          </cell>
          <cell r="L765" t="b">
            <v>0</v>
          </cell>
          <cell r="M765">
            <v>1</v>
          </cell>
          <cell r="N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>
            <v>0</v>
          </cell>
          <cell r="H766" t="str">
            <v>US</v>
          </cell>
          <cell r="I766" t="str">
            <v>USD</v>
          </cell>
          <cell r="J766">
            <v>1441858161</v>
          </cell>
          <cell r="K766">
            <v>1439266161</v>
          </cell>
          <cell r="L766" t="b">
            <v>0</v>
          </cell>
          <cell r="M766">
            <v>0</v>
          </cell>
          <cell r="N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>
            <v>36</v>
          </cell>
          <cell r="H767" t="str">
            <v>US</v>
          </cell>
          <cell r="I767" t="str">
            <v>USD</v>
          </cell>
          <cell r="J767">
            <v>1413723684</v>
          </cell>
          <cell r="K767">
            <v>1411131684</v>
          </cell>
          <cell r="L767" t="b">
            <v>0</v>
          </cell>
          <cell r="M767">
            <v>44</v>
          </cell>
          <cell r="N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>
            <v>0</v>
          </cell>
          <cell r="H768" t="str">
            <v>CA</v>
          </cell>
          <cell r="I768" t="str">
            <v>CAD</v>
          </cell>
          <cell r="J768">
            <v>1424112483</v>
          </cell>
          <cell r="K768">
            <v>1421520483</v>
          </cell>
          <cell r="L768" t="b">
            <v>0</v>
          </cell>
          <cell r="M768">
            <v>0</v>
          </cell>
          <cell r="N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>
            <v>4</v>
          </cell>
          <cell r="H769" t="str">
            <v>US</v>
          </cell>
          <cell r="I769" t="str">
            <v>USD</v>
          </cell>
          <cell r="J769">
            <v>1432178810</v>
          </cell>
          <cell r="K769">
            <v>1429586810</v>
          </cell>
          <cell r="L769" t="b">
            <v>0</v>
          </cell>
          <cell r="M769">
            <v>3</v>
          </cell>
          <cell r="N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>
            <v>0</v>
          </cell>
          <cell r="H770" t="str">
            <v>US</v>
          </cell>
          <cell r="I770" t="str">
            <v>USD</v>
          </cell>
          <cell r="J770">
            <v>1387169890</v>
          </cell>
          <cell r="K770">
            <v>1384577890</v>
          </cell>
          <cell r="L770" t="b">
            <v>0</v>
          </cell>
          <cell r="M770">
            <v>0</v>
          </cell>
          <cell r="N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>
            <v>41</v>
          </cell>
          <cell r="H771" t="str">
            <v>US</v>
          </cell>
          <cell r="I771" t="str">
            <v>USD</v>
          </cell>
          <cell r="J771">
            <v>1388102094</v>
          </cell>
          <cell r="K771">
            <v>1385510094</v>
          </cell>
          <cell r="L771" t="b">
            <v>0</v>
          </cell>
          <cell r="M771">
            <v>52</v>
          </cell>
          <cell r="N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>
            <v>0</v>
          </cell>
          <cell r="H772" t="str">
            <v>US</v>
          </cell>
          <cell r="I772" t="str">
            <v>USD</v>
          </cell>
          <cell r="J772">
            <v>1361750369</v>
          </cell>
          <cell r="K772">
            <v>1358294369</v>
          </cell>
          <cell r="L772" t="b">
            <v>0</v>
          </cell>
          <cell r="M772">
            <v>0</v>
          </cell>
          <cell r="N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>
            <v>0</v>
          </cell>
          <cell r="H773" t="str">
            <v>US</v>
          </cell>
          <cell r="I773" t="str">
            <v>USD</v>
          </cell>
          <cell r="J773">
            <v>1454183202</v>
          </cell>
          <cell r="K773">
            <v>1449863202</v>
          </cell>
          <cell r="L773" t="b">
            <v>0</v>
          </cell>
          <cell r="M773">
            <v>1</v>
          </cell>
          <cell r="N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>
            <v>3</v>
          </cell>
          <cell r="H774" t="str">
            <v>US</v>
          </cell>
          <cell r="I774" t="str">
            <v>USD</v>
          </cell>
          <cell r="J774">
            <v>1257047940</v>
          </cell>
          <cell r="K774">
            <v>1252718519</v>
          </cell>
          <cell r="L774" t="b">
            <v>0</v>
          </cell>
          <cell r="M774">
            <v>1</v>
          </cell>
          <cell r="N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>
            <v>1</v>
          </cell>
          <cell r="H775" t="str">
            <v>GB</v>
          </cell>
          <cell r="I775" t="str">
            <v>GBP</v>
          </cell>
          <cell r="J775">
            <v>1431298860</v>
          </cell>
          <cell r="K775">
            <v>1428341985</v>
          </cell>
          <cell r="L775" t="b">
            <v>0</v>
          </cell>
          <cell r="M775">
            <v>2</v>
          </cell>
          <cell r="N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>
            <v>70</v>
          </cell>
          <cell r="H776" t="str">
            <v>US</v>
          </cell>
          <cell r="I776" t="str">
            <v>USD</v>
          </cell>
          <cell r="J776">
            <v>1393181018</v>
          </cell>
          <cell r="K776">
            <v>1390589018</v>
          </cell>
          <cell r="L776" t="b">
            <v>0</v>
          </cell>
          <cell r="M776">
            <v>9</v>
          </cell>
          <cell r="N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>
            <v>2</v>
          </cell>
          <cell r="H777" t="str">
            <v>US</v>
          </cell>
          <cell r="I777" t="str">
            <v>USD</v>
          </cell>
          <cell r="J777">
            <v>1323998795</v>
          </cell>
          <cell r="K777">
            <v>1321406795</v>
          </cell>
          <cell r="L777" t="b">
            <v>0</v>
          </cell>
          <cell r="M777">
            <v>5</v>
          </cell>
          <cell r="N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>
            <v>51</v>
          </cell>
          <cell r="H778" t="str">
            <v>US</v>
          </cell>
          <cell r="I778" t="str">
            <v>USD</v>
          </cell>
          <cell r="J778">
            <v>1444539600</v>
          </cell>
          <cell r="K778">
            <v>1441297645</v>
          </cell>
          <cell r="L778" t="b">
            <v>0</v>
          </cell>
          <cell r="M778">
            <v>57</v>
          </cell>
          <cell r="N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>
            <v>1</v>
          </cell>
          <cell r="H779" t="str">
            <v>US</v>
          </cell>
          <cell r="I779" t="str">
            <v>USD</v>
          </cell>
          <cell r="J779">
            <v>1375313577</v>
          </cell>
          <cell r="K779">
            <v>1372721577</v>
          </cell>
          <cell r="L779" t="b">
            <v>0</v>
          </cell>
          <cell r="M779">
            <v>3</v>
          </cell>
          <cell r="N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>
            <v>0</v>
          </cell>
          <cell r="H780" t="str">
            <v>US</v>
          </cell>
          <cell r="I780" t="str">
            <v>USD</v>
          </cell>
          <cell r="J780">
            <v>1398876680</v>
          </cell>
          <cell r="K780">
            <v>1396284680</v>
          </cell>
          <cell r="L780" t="b">
            <v>0</v>
          </cell>
          <cell r="M780">
            <v>1</v>
          </cell>
          <cell r="N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>
            <v>3</v>
          </cell>
          <cell r="H781" t="str">
            <v>US</v>
          </cell>
          <cell r="I781" t="str">
            <v>USD</v>
          </cell>
          <cell r="J781">
            <v>1287115200</v>
          </cell>
          <cell r="K781">
            <v>1284567905</v>
          </cell>
          <cell r="L781" t="b">
            <v>0</v>
          </cell>
          <cell r="M781">
            <v>6</v>
          </cell>
          <cell r="N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>
            <v>104</v>
          </cell>
          <cell r="H782" t="str">
            <v>US</v>
          </cell>
          <cell r="I782" t="str">
            <v>USD</v>
          </cell>
          <cell r="J782">
            <v>1304439025</v>
          </cell>
          <cell r="K782">
            <v>1301847025</v>
          </cell>
          <cell r="L782" t="b">
            <v>0</v>
          </cell>
          <cell r="M782">
            <v>27</v>
          </cell>
          <cell r="N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>
            <v>133</v>
          </cell>
          <cell r="H783" t="str">
            <v>US</v>
          </cell>
          <cell r="I783" t="str">
            <v>USD</v>
          </cell>
          <cell r="J783">
            <v>1370649674</v>
          </cell>
          <cell r="K783">
            <v>1368057674</v>
          </cell>
          <cell r="L783" t="b">
            <v>0</v>
          </cell>
          <cell r="M783">
            <v>25</v>
          </cell>
          <cell r="N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>
            <v>100</v>
          </cell>
          <cell r="H784" t="str">
            <v>US</v>
          </cell>
          <cell r="I784" t="str">
            <v>USD</v>
          </cell>
          <cell r="J784">
            <v>1345918302</v>
          </cell>
          <cell r="K784">
            <v>1343326302</v>
          </cell>
          <cell r="L784" t="b">
            <v>0</v>
          </cell>
          <cell r="M784">
            <v>14</v>
          </cell>
          <cell r="N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>
            <v>148</v>
          </cell>
          <cell r="H785" t="str">
            <v>US</v>
          </cell>
          <cell r="I785" t="str">
            <v>USD</v>
          </cell>
          <cell r="J785">
            <v>1335564000</v>
          </cell>
          <cell r="K785">
            <v>1332182049</v>
          </cell>
          <cell r="L785" t="b">
            <v>0</v>
          </cell>
          <cell r="M785">
            <v>35</v>
          </cell>
          <cell r="N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>
            <v>103</v>
          </cell>
          <cell r="H786" t="str">
            <v>US</v>
          </cell>
          <cell r="I786" t="str">
            <v>USD</v>
          </cell>
          <cell r="J786">
            <v>1395023719</v>
          </cell>
          <cell r="K786">
            <v>1391571319</v>
          </cell>
          <cell r="L786" t="b">
            <v>0</v>
          </cell>
          <cell r="M786">
            <v>10</v>
          </cell>
          <cell r="N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>
            <v>181</v>
          </cell>
          <cell r="H787" t="str">
            <v>US</v>
          </cell>
          <cell r="I787" t="str">
            <v>USD</v>
          </cell>
          <cell r="J787">
            <v>1362060915</v>
          </cell>
          <cell r="K787">
            <v>1359468915</v>
          </cell>
          <cell r="L787" t="b">
            <v>0</v>
          </cell>
          <cell r="M787">
            <v>29</v>
          </cell>
          <cell r="N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>
            <v>143</v>
          </cell>
          <cell r="H788" t="str">
            <v>US</v>
          </cell>
          <cell r="I788" t="str">
            <v>USD</v>
          </cell>
          <cell r="J788">
            <v>1336751220</v>
          </cell>
          <cell r="K788">
            <v>1331774434</v>
          </cell>
          <cell r="L788" t="b">
            <v>0</v>
          </cell>
          <cell r="M788">
            <v>44</v>
          </cell>
          <cell r="N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>
            <v>114</v>
          </cell>
          <cell r="H789" t="str">
            <v>US</v>
          </cell>
          <cell r="I789" t="str">
            <v>USD</v>
          </cell>
          <cell r="J789">
            <v>1383318226</v>
          </cell>
          <cell r="K789">
            <v>1380726226</v>
          </cell>
          <cell r="L789" t="b">
            <v>0</v>
          </cell>
          <cell r="M789">
            <v>17</v>
          </cell>
          <cell r="N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>
            <v>204</v>
          </cell>
          <cell r="H790" t="str">
            <v>US</v>
          </cell>
          <cell r="I790" t="str">
            <v>USD</v>
          </cell>
          <cell r="J790">
            <v>1341633540</v>
          </cell>
          <cell r="K790">
            <v>1338336588</v>
          </cell>
          <cell r="L790" t="b">
            <v>0</v>
          </cell>
          <cell r="M790">
            <v>34</v>
          </cell>
          <cell r="N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>
            <v>109</v>
          </cell>
          <cell r="H791" t="str">
            <v>US</v>
          </cell>
          <cell r="I791" t="str">
            <v>USD</v>
          </cell>
          <cell r="J791">
            <v>1358755140</v>
          </cell>
          <cell r="K791">
            <v>1357187280</v>
          </cell>
          <cell r="L791" t="b">
            <v>0</v>
          </cell>
          <cell r="M791">
            <v>14</v>
          </cell>
          <cell r="N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>
            <v>144</v>
          </cell>
          <cell r="H792" t="str">
            <v>US</v>
          </cell>
          <cell r="I792" t="str">
            <v>USD</v>
          </cell>
          <cell r="J792">
            <v>1359680939</v>
          </cell>
          <cell r="K792">
            <v>1357088939</v>
          </cell>
          <cell r="L792" t="b">
            <v>0</v>
          </cell>
          <cell r="M792">
            <v>156</v>
          </cell>
          <cell r="N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>
            <v>104</v>
          </cell>
          <cell r="H793" t="str">
            <v>US</v>
          </cell>
          <cell r="I793" t="str">
            <v>USD</v>
          </cell>
          <cell r="J793">
            <v>1384322340</v>
          </cell>
          <cell r="K793">
            <v>1381430646</v>
          </cell>
          <cell r="L793" t="b">
            <v>0</v>
          </cell>
          <cell r="M793">
            <v>128</v>
          </cell>
          <cell r="N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>
            <v>100</v>
          </cell>
          <cell r="H794" t="str">
            <v>US</v>
          </cell>
          <cell r="I794" t="str">
            <v>USD</v>
          </cell>
          <cell r="J794">
            <v>1383861483</v>
          </cell>
          <cell r="K794">
            <v>1381265883</v>
          </cell>
          <cell r="L794" t="b">
            <v>0</v>
          </cell>
          <cell r="M794">
            <v>60</v>
          </cell>
          <cell r="N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>
            <v>103</v>
          </cell>
          <cell r="H795" t="str">
            <v>US</v>
          </cell>
          <cell r="I795" t="str">
            <v>USD</v>
          </cell>
          <cell r="J795">
            <v>1372827540</v>
          </cell>
          <cell r="K795">
            <v>1371491244</v>
          </cell>
          <cell r="L795" t="b">
            <v>0</v>
          </cell>
          <cell r="M795">
            <v>32</v>
          </cell>
          <cell r="N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>
            <v>105</v>
          </cell>
          <cell r="H796" t="str">
            <v>US</v>
          </cell>
          <cell r="I796" t="str">
            <v>USD</v>
          </cell>
          <cell r="J796">
            <v>1315242360</v>
          </cell>
          <cell r="K796">
            <v>1310438737</v>
          </cell>
          <cell r="L796" t="b">
            <v>0</v>
          </cell>
          <cell r="M796">
            <v>53</v>
          </cell>
          <cell r="N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>
            <v>112</v>
          </cell>
          <cell r="H797" t="str">
            <v>US</v>
          </cell>
          <cell r="I797" t="str">
            <v>USD</v>
          </cell>
          <cell r="J797">
            <v>1333774740</v>
          </cell>
          <cell r="K797">
            <v>1330094566</v>
          </cell>
          <cell r="L797" t="b">
            <v>0</v>
          </cell>
          <cell r="M797">
            <v>184</v>
          </cell>
          <cell r="N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>
            <v>101</v>
          </cell>
          <cell r="H798" t="str">
            <v>US</v>
          </cell>
          <cell r="I798" t="str">
            <v>USD</v>
          </cell>
          <cell r="J798">
            <v>1379279400</v>
          </cell>
          <cell r="K798">
            <v>1376687485</v>
          </cell>
          <cell r="L798" t="b">
            <v>0</v>
          </cell>
          <cell r="M798">
            <v>90</v>
          </cell>
          <cell r="N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>
            <v>108</v>
          </cell>
          <cell r="H799" t="str">
            <v>US</v>
          </cell>
          <cell r="I799" t="str">
            <v>USD</v>
          </cell>
          <cell r="J799">
            <v>1335672000</v>
          </cell>
          <cell r="K799">
            <v>1332978688</v>
          </cell>
          <cell r="L799" t="b">
            <v>0</v>
          </cell>
          <cell r="M799">
            <v>71</v>
          </cell>
          <cell r="N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>
            <v>115</v>
          </cell>
          <cell r="H800" t="str">
            <v>US</v>
          </cell>
          <cell r="I800" t="str">
            <v>USD</v>
          </cell>
          <cell r="J800">
            <v>1412086187</v>
          </cell>
          <cell r="K800">
            <v>1409494187</v>
          </cell>
          <cell r="L800" t="b">
            <v>0</v>
          </cell>
          <cell r="M800">
            <v>87</v>
          </cell>
          <cell r="N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>
            <v>100</v>
          </cell>
          <cell r="H801" t="str">
            <v>US</v>
          </cell>
          <cell r="I801" t="str">
            <v>USD</v>
          </cell>
          <cell r="J801">
            <v>1335542446</v>
          </cell>
          <cell r="K801">
            <v>1332950446</v>
          </cell>
          <cell r="L801" t="b">
            <v>0</v>
          </cell>
          <cell r="M801">
            <v>28</v>
          </cell>
          <cell r="N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>
            <v>152</v>
          </cell>
          <cell r="H802" t="str">
            <v>GB</v>
          </cell>
          <cell r="I802" t="str">
            <v>GBP</v>
          </cell>
          <cell r="J802">
            <v>1410431054</v>
          </cell>
          <cell r="K802">
            <v>1407839054</v>
          </cell>
          <cell r="L802" t="b">
            <v>0</v>
          </cell>
          <cell r="M802">
            <v>56</v>
          </cell>
          <cell r="N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>
            <v>112</v>
          </cell>
          <cell r="H803" t="str">
            <v>US</v>
          </cell>
          <cell r="I803" t="str">
            <v>USD</v>
          </cell>
          <cell r="J803">
            <v>1309547120</v>
          </cell>
          <cell r="K803">
            <v>1306955120</v>
          </cell>
          <cell r="L803" t="b">
            <v>0</v>
          </cell>
          <cell r="M803">
            <v>51</v>
          </cell>
          <cell r="N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>
            <v>101</v>
          </cell>
          <cell r="H804" t="str">
            <v>US</v>
          </cell>
          <cell r="I804" t="str">
            <v>USD</v>
          </cell>
          <cell r="J804">
            <v>1347854700</v>
          </cell>
          <cell r="K804">
            <v>1343867524</v>
          </cell>
          <cell r="L804" t="b">
            <v>0</v>
          </cell>
          <cell r="M804">
            <v>75</v>
          </cell>
          <cell r="N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>
            <v>123</v>
          </cell>
          <cell r="H805" t="str">
            <v>US</v>
          </cell>
          <cell r="I805" t="str">
            <v>USD</v>
          </cell>
          <cell r="J805">
            <v>1306630800</v>
          </cell>
          <cell r="K805">
            <v>1304376478</v>
          </cell>
          <cell r="L805" t="b">
            <v>0</v>
          </cell>
          <cell r="M805">
            <v>38</v>
          </cell>
          <cell r="N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>
            <v>100</v>
          </cell>
          <cell r="H806" t="str">
            <v>US</v>
          </cell>
          <cell r="I806" t="str">
            <v>USD</v>
          </cell>
          <cell r="J806">
            <v>1311393540</v>
          </cell>
          <cell r="K806">
            <v>1309919526</v>
          </cell>
          <cell r="L806" t="b">
            <v>0</v>
          </cell>
          <cell r="M806">
            <v>18</v>
          </cell>
          <cell r="N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>
            <v>105</v>
          </cell>
          <cell r="H807" t="str">
            <v>US</v>
          </cell>
          <cell r="I807" t="str">
            <v>USD</v>
          </cell>
          <cell r="J807">
            <v>1310857200</v>
          </cell>
          <cell r="K807">
            <v>1306525512</v>
          </cell>
          <cell r="L807" t="b">
            <v>0</v>
          </cell>
          <cell r="M807">
            <v>54</v>
          </cell>
          <cell r="N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>
            <v>104</v>
          </cell>
          <cell r="H808" t="str">
            <v>US</v>
          </cell>
          <cell r="I808" t="str">
            <v>USD</v>
          </cell>
          <cell r="J808">
            <v>1315413339</v>
          </cell>
          <cell r="K808">
            <v>1312821339</v>
          </cell>
          <cell r="L808" t="b">
            <v>0</v>
          </cell>
          <cell r="M808">
            <v>71</v>
          </cell>
          <cell r="N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>
            <v>105</v>
          </cell>
          <cell r="H809" t="str">
            <v>US</v>
          </cell>
          <cell r="I809" t="str">
            <v>USD</v>
          </cell>
          <cell r="J809">
            <v>1488333600</v>
          </cell>
          <cell r="K809">
            <v>1485270311</v>
          </cell>
          <cell r="L809" t="b">
            <v>0</v>
          </cell>
          <cell r="M809">
            <v>57</v>
          </cell>
          <cell r="N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>
            <v>100</v>
          </cell>
          <cell r="H810" t="str">
            <v>CA</v>
          </cell>
          <cell r="I810" t="str">
            <v>CAD</v>
          </cell>
          <cell r="J810">
            <v>1419224340</v>
          </cell>
          <cell r="K810">
            <v>1416363886</v>
          </cell>
          <cell r="L810" t="b">
            <v>0</v>
          </cell>
          <cell r="M810">
            <v>43</v>
          </cell>
          <cell r="N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>
            <v>104</v>
          </cell>
          <cell r="H811" t="str">
            <v>US</v>
          </cell>
          <cell r="I811" t="str">
            <v>USD</v>
          </cell>
          <cell r="J811">
            <v>1390161630</v>
          </cell>
          <cell r="K811">
            <v>1387569630</v>
          </cell>
          <cell r="L811" t="b">
            <v>0</v>
          </cell>
          <cell r="M811">
            <v>52</v>
          </cell>
          <cell r="N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>
            <v>105</v>
          </cell>
          <cell r="H812" t="str">
            <v>US</v>
          </cell>
          <cell r="I812" t="str">
            <v>USD</v>
          </cell>
          <cell r="J812">
            <v>1346462462</v>
          </cell>
          <cell r="K812">
            <v>1343870462</v>
          </cell>
          <cell r="L812" t="b">
            <v>0</v>
          </cell>
          <cell r="M812">
            <v>27</v>
          </cell>
          <cell r="N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>
            <v>104</v>
          </cell>
          <cell r="H813" t="str">
            <v>US</v>
          </cell>
          <cell r="I813" t="str">
            <v>USD</v>
          </cell>
          <cell r="J813">
            <v>1373475120</v>
          </cell>
          <cell r="K813">
            <v>1371569202</v>
          </cell>
          <cell r="L813" t="b">
            <v>0</v>
          </cell>
          <cell r="M813">
            <v>12</v>
          </cell>
          <cell r="N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>
            <v>152</v>
          </cell>
          <cell r="H814" t="str">
            <v>US</v>
          </cell>
          <cell r="I814" t="str">
            <v>USD</v>
          </cell>
          <cell r="J814">
            <v>1362146280</v>
          </cell>
          <cell r="K814">
            <v>1357604752</v>
          </cell>
          <cell r="L814" t="b">
            <v>0</v>
          </cell>
          <cell r="M814">
            <v>33</v>
          </cell>
          <cell r="N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>
            <v>160</v>
          </cell>
          <cell r="H815" t="str">
            <v>US</v>
          </cell>
          <cell r="I815" t="str">
            <v>USD</v>
          </cell>
          <cell r="J815">
            <v>1342825365</v>
          </cell>
          <cell r="K815">
            <v>1340233365</v>
          </cell>
          <cell r="L815" t="b">
            <v>0</v>
          </cell>
          <cell r="M815">
            <v>96</v>
          </cell>
          <cell r="N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>
            <v>127</v>
          </cell>
          <cell r="H816" t="str">
            <v>US</v>
          </cell>
          <cell r="I816" t="str">
            <v>USD</v>
          </cell>
          <cell r="J816">
            <v>1306865040</v>
          </cell>
          <cell r="K816">
            <v>1305568201</v>
          </cell>
          <cell r="L816" t="b">
            <v>0</v>
          </cell>
          <cell r="M816">
            <v>28</v>
          </cell>
          <cell r="N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>
            <v>107</v>
          </cell>
          <cell r="H817" t="str">
            <v>US</v>
          </cell>
          <cell r="I817" t="str">
            <v>USD</v>
          </cell>
          <cell r="J817">
            <v>1414879303</v>
          </cell>
          <cell r="K817">
            <v>1412287303</v>
          </cell>
          <cell r="L817" t="b">
            <v>0</v>
          </cell>
          <cell r="M817">
            <v>43</v>
          </cell>
          <cell r="N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>
            <v>115</v>
          </cell>
          <cell r="H818" t="str">
            <v>US</v>
          </cell>
          <cell r="I818" t="str">
            <v>USD</v>
          </cell>
          <cell r="J818">
            <v>1365489000</v>
          </cell>
          <cell r="K818">
            <v>1362776043</v>
          </cell>
          <cell r="L818" t="b">
            <v>0</v>
          </cell>
          <cell r="M818">
            <v>205</v>
          </cell>
          <cell r="N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>
            <v>137</v>
          </cell>
          <cell r="H819" t="str">
            <v>US</v>
          </cell>
          <cell r="I819" t="str">
            <v>USD</v>
          </cell>
          <cell r="J819">
            <v>1331441940</v>
          </cell>
          <cell r="K819">
            <v>1326810211</v>
          </cell>
          <cell r="L819" t="b">
            <v>0</v>
          </cell>
          <cell r="M819">
            <v>23</v>
          </cell>
          <cell r="N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>
            <v>156</v>
          </cell>
          <cell r="H820" t="str">
            <v>US</v>
          </cell>
          <cell r="I820" t="str">
            <v>USD</v>
          </cell>
          <cell r="J820">
            <v>1344358860</v>
          </cell>
          <cell r="K820">
            <v>1343682681</v>
          </cell>
          <cell r="L820" t="b">
            <v>0</v>
          </cell>
          <cell r="M820">
            <v>19</v>
          </cell>
          <cell r="N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>
            <v>109</v>
          </cell>
          <cell r="H821" t="str">
            <v>US</v>
          </cell>
          <cell r="I821" t="str">
            <v>USD</v>
          </cell>
          <cell r="J821">
            <v>1387601040</v>
          </cell>
          <cell r="K821">
            <v>1386806254</v>
          </cell>
          <cell r="L821" t="b">
            <v>0</v>
          </cell>
          <cell r="M821">
            <v>14</v>
          </cell>
          <cell r="N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>
            <v>134</v>
          </cell>
          <cell r="H822" t="str">
            <v>US</v>
          </cell>
          <cell r="I822" t="str">
            <v>USD</v>
          </cell>
          <cell r="J822">
            <v>1402290000</v>
          </cell>
          <cell r="K822">
            <v>1399666342</v>
          </cell>
          <cell r="L822" t="b">
            <v>0</v>
          </cell>
          <cell r="M822">
            <v>38</v>
          </cell>
          <cell r="N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>
            <v>100</v>
          </cell>
          <cell r="H823" t="str">
            <v>US</v>
          </cell>
          <cell r="I823" t="str">
            <v>USD</v>
          </cell>
          <cell r="J823">
            <v>1430712060</v>
          </cell>
          <cell r="K823">
            <v>1427753265</v>
          </cell>
          <cell r="L823" t="b">
            <v>0</v>
          </cell>
          <cell r="M823">
            <v>78</v>
          </cell>
          <cell r="N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>
            <v>119</v>
          </cell>
          <cell r="H824" t="str">
            <v>US</v>
          </cell>
          <cell r="I824" t="str">
            <v>USD</v>
          </cell>
          <cell r="J824">
            <v>1349477050</v>
          </cell>
          <cell r="K824">
            <v>1346885050</v>
          </cell>
          <cell r="L824" t="b">
            <v>0</v>
          </cell>
          <cell r="M824">
            <v>69</v>
          </cell>
          <cell r="N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>
            <v>180</v>
          </cell>
          <cell r="H825" t="str">
            <v>US</v>
          </cell>
          <cell r="I825" t="str">
            <v>USD</v>
          </cell>
          <cell r="J825">
            <v>1427062852</v>
          </cell>
          <cell r="K825">
            <v>1424474452</v>
          </cell>
          <cell r="L825" t="b">
            <v>0</v>
          </cell>
          <cell r="M825">
            <v>33</v>
          </cell>
          <cell r="N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>
            <v>134</v>
          </cell>
          <cell r="H826" t="str">
            <v>US</v>
          </cell>
          <cell r="I826" t="str">
            <v>USD</v>
          </cell>
          <cell r="J826">
            <v>1271573940</v>
          </cell>
          <cell r="K826">
            <v>1268459318</v>
          </cell>
          <cell r="L826" t="b">
            <v>0</v>
          </cell>
          <cell r="M826">
            <v>54</v>
          </cell>
          <cell r="N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>
            <v>100</v>
          </cell>
          <cell r="H827" t="str">
            <v>US</v>
          </cell>
          <cell r="I827" t="str">
            <v>USD</v>
          </cell>
          <cell r="J827">
            <v>1351495284</v>
          </cell>
          <cell r="K827">
            <v>1349335284</v>
          </cell>
          <cell r="L827" t="b">
            <v>0</v>
          </cell>
          <cell r="M827">
            <v>99</v>
          </cell>
          <cell r="N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>
            <v>101</v>
          </cell>
          <cell r="H828" t="str">
            <v>US</v>
          </cell>
          <cell r="I828" t="str">
            <v>USD</v>
          </cell>
          <cell r="J828">
            <v>1332719730</v>
          </cell>
          <cell r="K828">
            <v>1330908930</v>
          </cell>
          <cell r="L828" t="b">
            <v>0</v>
          </cell>
          <cell r="M828">
            <v>49</v>
          </cell>
          <cell r="N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>
            <v>103</v>
          </cell>
          <cell r="H829" t="str">
            <v>US</v>
          </cell>
          <cell r="I829" t="str">
            <v>USD</v>
          </cell>
          <cell r="J829">
            <v>1329248940</v>
          </cell>
          <cell r="K829">
            <v>1326972107</v>
          </cell>
          <cell r="L829" t="b">
            <v>0</v>
          </cell>
          <cell r="M829">
            <v>11</v>
          </cell>
          <cell r="N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>
            <v>107</v>
          </cell>
          <cell r="H830" t="str">
            <v>US</v>
          </cell>
          <cell r="I830" t="str">
            <v>USD</v>
          </cell>
          <cell r="J830">
            <v>1340641440</v>
          </cell>
          <cell r="K830">
            <v>1339549982</v>
          </cell>
          <cell r="L830" t="b">
            <v>0</v>
          </cell>
          <cell r="M830">
            <v>38</v>
          </cell>
          <cell r="N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>
            <v>104</v>
          </cell>
          <cell r="H831" t="str">
            <v>GB</v>
          </cell>
          <cell r="I831" t="str">
            <v>GBP</v>
          </cell>
          <cell r="J831">
            <v>1468437240</v>
          </cell>
          <cell r="K831">
            <v>1463253240</v>
          </cell>
          <cell r="L831" t="b">
            <v>0</v>
          </cell>
          <cell r="M831">
            <v>16</v>
          </cell>
          <cell r="N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>
            <v>108</v>
          </cell>
          <cell r="H832" t="str">
            <v>US</v>
          </cell>
          <cell r="I832" t="str">
            <v>USD</v>
          </cell>
          <cell r="J832">
            <v>1363952225</v>
          </cell>
          <cell r="K832">
            <v>1361363825</v>
          </cell>
          <cell r="L832" t="b">
            <v>0</v>
          </cell>
          <cell r="M832">
            <v>32</v>
          </cell>
          <cell r="N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>
            <v>233</v>
          </cell>
          <cell r="H833" t="str">
            <v>US</v>
          </cell>
          <cell r="I833" t="str">
            <v>USD</v>
          </cell>
          <cell r="J833">
            <v>1335540694</v>
          </cell>
          <cell r="K833">
            <v>1332948694</v>
          </cell>
          <cell r="L833" t="b">
            <v>0</v>
          </cell>
          <cell r="M833">
            <v>20</v>
          </cell>
          <cell r="N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>
            <v>101</v>
          </cell>
          <cell r="H834" t="str">
            <v>US</v>
          </cell>
          <cell r="I834" t="str">
            <v>USD</v>
          </cell>
          <cell r="J834">
            <v>1327133580</v>
          </cell>
          <cell r="K834">
            <v>1321978335</v>
          </cell>
          <cell r="L834" t="b">
            <v>0</v>
          </cell>
          <cell r="M834">
            <v>154</v>
          </cell>
          <cell r="N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>
            <v>102</v>
          </cell>
          <cell r="H835" t="str">
            <v>US</v>
          </cell>
          <cell r="I835" t="str">
            <v>USD</v>
          </cell>
          <cell r="J835">
            <v>1397941475</v>
          </cell>
          <cell r="K835">
            <v>1395349475</v>
          </cell>
          <cell r="L835" t="b">
            <v>0</v>
          </cell>
          <cell r="M835">
            <v>41</v>
          </cell>
          <cell r="N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>
            <v>131</v>
          </cell>
          <cell r="H836" t="str">
            <v>US</v>
          </cell>
          <cell r="I836" t="str">
            <v>USD</v>
          </cell>
          <cell r="J836">
            <v>1372651140</v>
          </cell>
          <cell r="K836">
            <v>1369770292</v>
          </cell>
          <cell r="L836" t="b">
            <v>0</v>
          </cell>
          <cell r="M836">
            <v>75</v>
          </cell>
          <cell r="N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>
            <v>117</v>
          </cell>
          <cell r="H837" t="str">
            <v>US</v>
          </cell>
          <cell r="I837" t="str">
            <v>USD</v>
          </cell>
          <cell r="J837">
            <v>1337396400</v>
          </cell>
          <cell r="K837">
            <v>1333709958</v>
          </cell>
          <cell r="L837" t="b">
            <v>0</v>
          </cell>
          <cell r="M837">
            <v>40</v>
          </cell>
          <cell r="N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>
            <v>101</v>
          </cell>
          <cell r="H838" t="str">
            <v>US</v>
          </cell>
          <cell r="I838" t="str">
            <v>USD</v>
          </cell>
          <cell r="J838">
            <v>1381108918</v>
          </cell>
          <cell r="K838">
            <v>1378516918</v>
          </cell>
          <cell r="L838" t="b">
            <v>0</v>
          </cell>
          <cell r="M838">
            <v>46</v>
          </cell>
          <cell r="N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>
            <v>122</v>
          </cell>
          <cell r="H839" t="str">
            <v>US</v>
          </cell>
          <cell r="I839" t="str">
            <v>USD</v>
          </cell>
          <cell r="J839">
            <v>1398988662</v>
          </cell>
          <cell r="K839">
            <v>1396396662</v>
          </cell>
          <cell r="L839" t="b">
            <v>0</v>
          </cell>
          <cell r="M839">
            <v>62</v>
          </cell>
          <cell r="N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>
            <v>145</v>
          </cell>
          <cell r="H840" t="str">
            <v>US</v>
          </cell>
          <cell r="I840" t="str">
            <v>USD</v>
          </cell>
          <cell r="J840">
            <v>1326835985</v>
          </cell>
          <cell r="K840">
            <v>1324243985</v>
          </cell>
          <cell r="L840" t="b">
            <v>0</v>
          </cell>
          <cell r="M840">
            <v>61</v>
          </cell>
          <cell r="N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>
            <v>117</v>
          </cell>
          <cell r="H841" t="str">
            <v>US</v>
          </cell>
          <cell r="I841" t="str">
            <v>USD</v>
          </cell>
          <cell r="J841">
            <v>1348337956</v>
          </cell>
          <cell r="K841">
            <v>1345745956</v>
          </cell>
          <cell r="L841" t="b">
            <v>0</v>
          </cell>
          <cell r="M841">
            <v>96</v>
          </cell>
          <cell r="N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>
            <v>120</v>
          </cell>
          <cell r="H842" t="str">
            <v>US</v>
          </cell>
          <cell r="I842" t="str">
            <v>USD</v>
          </cell>
          <cell r="J842">
            <v>1474694787</v>
          </cell>
          <cell r="K842">
            <v>1472102787</v>
          </cell>
          <cell r="L842" t="b">
            <v>0</v>
          </cell>
          <cell r="M842">
            <v>190</v>
          </cell>
          <cell r="N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>
            <v>101</v>
          </cell>
          <cell r="H843" t="str">
            <v>US</v>
          </cell>
          <cell r="I843" t="str">
            <v>USD</v>
          </cell>
          <cell r="J843">
            <v>1415653663</v>
          </cell>
          <cell r="K843">
            <v>1413058063</v>
          </cell>
          <cell r="L843" t="b">
            <v>1</v>
          </cell>
          <cell r="M843">
            <v>94</v>
          </cell>
          <cell r="N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>
            <v>104</v>
          </cell>
          <cell r="H844" t="str">
            <v>CA</v>
          </cell>
          <cell r="I844" t="str">
            <v>CAD</v>
          </cell>
          <cell r="J844">
            <v>1381723140</v>
          </cell>
          <cell r="K844">
            <v>1378735983</v>
          </cell>
          <cell r="L844" t="b">
            <v>1</v>
          </cell>
          <cell r="M844">
            <v>39</v>
          </cell>
          <cell r="N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>
            <v>267</v>
          </cell>
          <cell r="H845" t="str">
            <v>US</v>
          </cell>
          <cell r="I845" t="str">
            <v>USD</v>
          </cell>
          <cell r="J845">
            <v>1481184000</v>
          </cell>
          <cell r="K845">
            <v>1479708680</v>
          </cell>
          <cell r="L845" t="b">
            <v>0</v>
          </cell>
          <cell r="M845">
            <v>127</v>
          </cell>
          <cell r="N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>
            <v>194</v>
          </cell>
          <cell r="H846" t="str">
            <v>US</v>
          </cell>
          <cell r="I846" t="str">
            <v>USD</v>
          </cell>
          <cell r="J846">
            <v>1414817940</v>
          </cell>
          <cell r="K846">
            <v>1411489552</v>
          </cell>
          <cell r="L846" t="b">
            <v>1</v>
          </cell>
          <cell r="M846">
            <v>159</v>
          </cell>
          <cell r="N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>
            <v>120</v>
          </cell>
          <cell r="H847" t="str">
            <v>US</v>
          </cell>
          <cell r="I847" t="str">
            <v>USD</v>
          </cell>
          <cell r="J847">
            <v>1473047940</v>
          </cell>
          <cell r="K847">
            <v>1469595396</v>
          </cell>
          <cell r="L847" t="b">
            <v>0</v>
          </cell>
          <cell r="M847">
            <v>177</v>
          </cell>
          <cell r="N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>
            <v>122</v>
          </cell>
          <cell r="H848" t="str">
            <v>GB</v>
          </cell>
          <cell r="I848" t="str">
            <v>GBP</v>
          </cell>
          <cell r="J848">
            <v>1394460000</v>
          </cell>
          <cell r="K848">
            <v>1393233855</v>
          </cell>
          <cell r="L848" t="b">
            <v>0</v>
          </cell>
          <cell r="M848">
            <v>47</v>
          </cell>
          <cell r="N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>
            <v>100</v>
          </cell>
          <cell r="H849" t="str">
            <v>US</v>
          </cell>
          <cell r="I849" t="str">
            <v>USD</v>
          </cell>
          <cell r="J849">
            <v>1436555376</v>
          </cell>
          <cell r="K849">
            <v>1433963376</v>
          </cell>
          <cell r="L849" t="b">
            <v>0</v>
          </cell>
          <cell r="M849">
            <v>1</v>
          </cell>
          <cell r="N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>
            <v>100</v>
          </cell>
          <cell r="H850" t="str">
            <v>US</v>
          </cell>
          <cell r="I850" t="str">
            <v>USD</v>
          </cell>
          <cell r="J850">
            <v>1429038033</v>
          </cell>
          <cell r="K850">
            <v>1426446033</v>
          </cell>
          <cell r="L850" t="b">
            <v>0</v>
          </cell>
          <cell r="M850">
            <v>16</v>
          </cell>
          <cell r="N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>
            <v>120</v>
          </cell>
          <cell r="H851" t="str">
            <v>US</v>
          </cell>
          <cell r="I851" t="str">
            <v>USD</v>
          </cell>
          <cell r="J851">
            <v>1426473264</v>
          </cell>
          <cell r="K851">
            <v>1424057664</v>
          </cell>
          <cell r="L851" t="b">
            <v>0</v>
          </cell>
          <cell r="M851">
            <v>115</v>
          </cell>
          <cell r="N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>
            <v>155</v>
          </cell>
          <cell r="H852" t="str">
            <v>US</v>
          </cell>
          <cell r="I852" t="str">
            <v>USD</v>
          </cell>
          <cell r="J852">
            <v>1461560340</v>
          </cell>
          <cell r="K852">
            <v>1458762717</v>
          </cell>
          <cell r="L852" t="b">
            <v>0</v>
          </cell>
          <cell r="M852">
            <v>133</v>
          </cell>
          <cell r="N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>
            <v>130</v>
          </cell>
          <cell r="H853" t="str">
            <v>FR</v>
          </cell>
          <cell r="I853" t="str">
            <v>EUR</v>
          </cell>
          <cell r="J853">
            <v>1469994300</v>
          </cell>
          <cell r="K853">
            <v>1464815253</v>
          </cell>
          <cell r="L853" t="b">
            <v>0</v>
          </cell>
          <cell r="M853">
            <v>70</v>
          </cell>
          <cell r="N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>
            <v>105</v>
          </cell>
          <cell r="H854" t="str">
            <v>US</v>
          </cell>
          <cell r="I854" t="str">
            <v>USD</v>
          </cell>
          <cell r="J854">
            <v>1477342800</v>
          </cell>
          <cell r="K854">
            <v>1476386395</v>
          </cell>
          <cell r="L854" t="b">
            <v>0</v>
          </cell>
          <cell r="M854">
            <v>62</v>
          </cell>
          <cell r="N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>
            <v>100</v>
          </cell>
          <cell r="H855" t="str">
            <v>US</v>
          </cell>
          <cell r="I855" t="str">
            <v>USD</v>
          </cell>
          <cell r="J855">
            <v>1424116709</v>
          </cell>
          <cell r="K855">
            <v>1421524709</v>
          </cell>
          <cell r="L855" t="b">
            <v>0</v>
          </cell>
          <cell r="M855">
            <v>10</v>
          </cell>
          <cell r="N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>
            <v>118</v>
          </cell>
          <cell r="H856" t="str">
            <v>US</v>
          </cell>
          <cell r="I856" t="str">
            <v>USD</v>
          </cell>
          <cell r="J856">
            <v>1482901546</v>
          </cell>
          <cell r="K856">
            <v>1480309546</v>
          </cell>
          <cell r="L856" t="b">
            <v>0</v>
          </cell>
          <cell r="M856">
            <v>499</v>
          </cell>
          <cell r="N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>
            <v>103</v>
          </cell>
          <cell r="H857" t="str">
            <v>US</v>
          </cell>
          <cell r="I857" t="str">
            <v>USD</v>
          </cell>
          <cell r="J857">
            <v>1469329217</v>
          </cell>
          <cell r="K857">
            <v>1466737217</v>
          </cell>
          <cell r="L857" t="b">
            <v>0</v>
          </cell>
          <cell r="M857">
            <v>47</v>
          </cell>
          <cell r="N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>
            <v>218</v>
          </cell>
          <cell r="H858" t="str">
            <v>DE</v>
          </cell>
          <cell r="I858" t="str">
            <v>EUR</v>
          </cell>
          <cell r="J858">
            <v>1477422000</v>
          </cell>
          <cell r="K858">
            <v>1472282956</v>
          </cell>
          <cell r="L858" t="b">
            <v>0</v>
          </cell>
          <cell r="M858">
            <v>28</v>
          </cell>
          <cell r="N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>
            <v>100</v>
          </cell>
          <cell r="H859" t="str">
            <v>ES</v>
          </cell>
          <cell r="I859" t="str">
            <v>EUR</v>
          </cell>
          <cell r="J859">
            <v>1448463431</v>
          </cell>
          <cell r="K859">
            <v>1444831031</v>
          </cell>
          <cell r="L859" t="b">
            <v>0</v>
          </cell>
          <cell r="M859">
            <v>24</v>
          </cell>
          <cell r="N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>
            <v>144</v>
          </cell>
          <cell r="H860" t="str">
            <v>GB</v>
          </cell>
          <cell r="I860" t="str">
            <v>GBP</v>
          </cell>
          <cell r="J860">
            <v>1429138740</v>
          </cell>
          <cell r="K860">
            <v>1426528418</v>
          </cell>
          <cell r="L860" t="b">
            <v>0</v>
          </cell>
          <cell r="M860">
            <v>76</v>
          </cell>
          <cell r="N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>
            <v>105</v>
          </cell>
          <cell r="H861" t="str">
            <v>US</v>
          </cell>
          <cell r="I861" t="str">
            <v>USD</v>
          </cell>
          <cell r="J861">
            <v>1433376000</v>
          </cell>
          <cell r="K861">
            <v>1430768468</v>
          </cell>
          <cell r="L861" t="b">
            <v>0</v>
          </cell>
          <cell r="M861">
            <v>98</v>
          </cell>
          <cell r="N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>
            <v>18</v>
          </cell>
          <cell r="H862" t="str">
            <v>US</v>
          </cell>
          <cell r="I862" t="str">
            <v>USD</v>
          </cell>
          <cell r="J862">
            <v>1385123713</v>
          </cell>
          <cell r="K862">
            <v>1382528113</v>
          </cell>
          <cell r="L862" t="b">
            <v>0</v>
          </cell>
          <cell r="M862">
            <v>48</v>
          </cell>
          <cell r="N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>
            <v>2</v>
          </cell>
          <cell r="H863" t="str">
            <v>US</v>
          </cell>
          <cell r="I863" t="str">
            <v>USD</v>
          </cell>
          <cell r="J863">
            <v>1474067404</v>
          </cell>
          <cell r="K863">
            <v>1471475404</v>
          </cell>
          <cell r="L863" t="b">
            <v>0</v>
          </cell>
          <cell r="M863">
            <v>2</v>
          </cell>
          <cell r="N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>
            <v>0</v>
          </cell>
          <cell r="H864" t="str">
            <v>GB</v>
          </cell>
          <cell r="I864" t="str">
            <v>GBP</v>
          </cell>
          <cell r="J864">
            <v>1384179548</v>
          </cell>
          <cell r="K864">
            <v>1381583948</v>
          </cell>
          <cell r="L864" t="b">
            <v>0</v>
          </cell>
          <cell r="M864">
            <v>4</v>
          </cell>
          <cell r="N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>
            <v>5</v>
          </cell>
          <cell r="H865" t="str">
            <v>US</v>
          </cell>
          <cell r="I865" t="str">
            <v>USD</v>
          </cell>
          <cell r="J865">
            <v>1329014966</v>
          </cell>
          <cell r="K865">
            <v>1326422966</v>
          </cell>
          <cell r="L865" t="b">
            <v>0</v>
          </cell>
          <cell r="M865">
            <v>5</v>
          </cell>
          <cell r="N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>
            <v>42</v>
          </cell>
          <cell r="H866" t="str">
            <v>US</v>
          </cell>
          <cell r="I866" t="str">
            <v>USD</v>
          </cell>
          <cell r="J866">
            <v>1381917540</v>
          </cell>
          <cell r="K866">
            <v>1379990038</v>
          </cell>
          <cell r="L866" t="b">
            <v>0</v>
          </cell>
          <cell r="M866">
            <v>79</v>
          </cell>
          <cell r="N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>
            <v>2</v>
          </cell>
          <cell r="H867" t="str">
            <v>US</v>
          </cell>
          <cell r="I867" t="str">
            <v>USD</v>
          </cell>
          <cell r="J867">
            <v>1358361197</v>
          </cell>
          <cell r="K867">
            <v>1353177197</v>
          </cell>
          <cell r="L867" t="b">
            <v>0</v>
          </cell>
          <cell r="M867">
            <v>2</v>
          </cell>
          <cell r="N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>
            <v>18</v>
          </cell>
          <cell r="H868" t="str">
            <v>US</v>
          </cell>
          <cell r="I868" t="str">
            <v>USD</v>
          </cell>
          <cell r="J868">
            <v>1425136200</v>
          </cell>
          <cell r="K868">
            <v>1421853518</v>
          </cell>
          <cell r="L868" t="b">
            <v>0</v>
          </cell>
          <cell r="M868">
            <v>11</v>
          </cell>
          <cell r="N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>
            <v>24</v>
          </cell>
          <cell r="H869" t="str">
            <v>US</v>
          </cell>
          <cell r="I869" t="str">
            <v>USD</v>
          </cell>
          <cell r="J869">
            <v>1259643540</v>
          </cell>
          <cell r="K869">
            <v>1254450706</v>
          </cell>
          <cell r="L869" t="b">
            <v>0</v>
          </cell>
          <cell r="M869">
            <v>11</v>
          </cell>
          <cell r="N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>
            <v>0</v>
          </cell>
          <cell r="H870" t="str">
            <v>US</v>
          </cell>
          <cell r="I870" t="str">
            <v>USD</v>
          </cell>
          <cell r="J870">
            <v>1389055198</v>
          </cell>
          <cell r="K870">
            <v>1386463198</v>
          </cell>
          <cell r="L870" t="b">
            <v>0</v>
          </cell>
          <cell r="M870">
            <v>1</v>
          </cell>
          <cell r="N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>
            <v>12</v>
          </cell>
          <cell r="H871" t="str">
            <v>US</v>
          </cell>
          <cell r="I871" t="str">
            <v>USD</v>
          </cell>
          <cell r="J871">
            <v>1365448657</v>
          </cell>
          <cell r="K871">
            <v>1362860257</v>
          </cell>
          <cell r="L871" t="b">
            <v>0</v>
          </cell>
          <cell r="M871">
            <v>3</v>
          </cell>
          <cell r="N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>
            <v>0</v>
          </cell>
          <cell r="H872" t="str">
            <v>GB</v>
          </cell>
          <cell r="I872" t="str">
            <v>GBP</v>
          </cell>
          <cell r="J872">
            <v>1377995523</v>
          </cell>
          <cell r="K872">
            <v>1375403523</v>
          </cell>
          <cell r="L872" t="b">
            <v>0</v>
          </cell>
          <cell r="M872">
            <v>5</v>
          </cell>
          <cell r="N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>
            <v>5</v>
          </cell>
          <cell r="H873" t="str">
            <v>US</v>
          </cell>
          <cell r="I873" t="str">
            <v>USD</v>
          </cell>
          <cell r="J873">
            <v>1385735295</v>
          </cell>
          <cell r="K873">
            <v>1383139695</v>
          </cell>
          <cell r="L873" t="b">
            <v>0</v>
          </cell>
          <cell r="M873">
            <v>12</v>
          </cell>
          <cell r="N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>
            <v>1</v>
          </cell>
          <cell r="H874" t="str">
            <v>US</v>
          </cell>
          <cell r="I874" t="str">
            <v>USD</v>
          </cell>
          <cell r="J874">
            <v>1299786527</v>
          </cell>
          <cell r="K874">
            <v>1295898527</v>
          </cell>
          <cell r="L874" t="b">
            <v>0</v>
          </cell>
          <cell r="M874">
            <v>2</v>
          </cell>
          <cell r="N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>
            <v>1</v>
          </cell>
          <cell r="H875" t="str">
            <v>US</v>
          </cell>
          <cell r="I875" t="str">
            <v>USD</v>
          </cell>
          <cell r="J875">
            <v>1352610040</v>
          </cell>
          <cell r="K875">
            <v>1349150440</v>
          </cell>
          <cell r="L875" t="b">
            <v>0</v>
          </cell>
          <cell r="M875">
            <v>5</v>
          </cell>
          <cell r="N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>
            <v>24</v>
          </cell>
          <cell r="H876" t="str">
            <v>US</v>
          </cell>
          <cell r="I876" t="str">
            <v>USD</v>
          </cell>
          <cell r="J876">
            <v>1367676034</v>
          </cell>
          <cell r="K876">
            <v>1365084034</v>
          </cell>
          <cell r="L876" t="b">
            <v>0</v>
          </cell>
          <cell r="M876">
            <v>21</v>
          </cell>
          <cell r="N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>
            <v>0</v>
          </cell>
          <cell r="H877" t="str">
            <v>US</v>
          </cell>
          <cell r="I877" t="str">
            <v>USD</v>
          </cell>
          <cell r="J877">
            <v>1442856131</v>
          </cell>
          <cell r="K877">
            <v>1441128131</v>
          </cell>
          <cell r="L877" t="b">
            <v>0</v>
          </cell>
          <cell r="M877">
            <v>0</v>
          </cell>
          <cell r="N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>
            <v>41</v>
          </cell>
          <cell r="H878" t="str">
            <v>GB</v>
          </cell>
          <cell r="I878" t="str">
            <v>GBP</v>
          </cell>
          <cell r="J878">
            <v>1359978927</v>
          </cell>
          <cell r="K878">
            <v>1357127727</v>
          </cell>
          <cell r="L878" t="b">
            <v>0</v>
          </cell>
          <cell r="M878">
            <v>45</v>
          </cell>
          <cell r="N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>
            <v>68</v>
          </cell>
          <cell r="H879" t="str">
            <v>US</v>
          </cell>
          <cell r="I879" t="str">
            <v>USD</v>
          </cell>
          <cell r="J879">
            <v>1387479360</v>
          </cell>
          <cell r="K879">
            <v>1384887360</v>
          </cell>
          <cell r="L879" t="b">
            <v>0</v>
          </cell>
          <cell r="M879">
            <v>29</v>
          </cell>
          <cell r="N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>
            <v>1</v>
          </cell>
          <cell r="H880" t="str">
            <v>US</v>
          </cell>
          <cell r="I880" t="str">
            <v>USD</v>
          </cell>
          <cell r="J880">
            <v>1293082524</v>
          </cell>
          <cell r="K880">
            <v>1290490524</v>
          </cell>
          <cell r="L880" t="b">
            <v>0</v>
          </cell>
          <cell r="M880">
            <v>2</v>
          </cell>
          <cell r="N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>
            <v>31</v>
          </cell>
          <cell r="H881" t="str">
            <v>US</v>
          </cell>
          <cell r="I881" t="str">
            <v>USD</v>
          </cell>
          <cell r="J881">
            <v>1338321305</v>
          </cell>
          <cell r="K881">
            <v>1336506905</v>
          </cell>
          <cell r="L881" t="b">
            <v>0</v>
          </cell>
          <cell r="M881">
            <v>30</v>
          </cell>
          <cell r="N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>
            <v>3</v>
          </cell>
          <cell r="H882" t="str">
            <v>US</v>
          </cell>
          <cell r="I882" t="str">
            <v>USD</v>
          </cell>
          <cell r="J882">
            <v>1351582938</v>
          </cell>
          <cell r="K882">
            <v>1348731738</v>
          </cell>
          <cell r="L882" t="b">
            <v>0</v>
          </cell>
          <cell r="M882">
            <v>8</v>
          </cell>
          <cell r="N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>
            <v>1</v>
          </cell>
          <cell r="H883" t="str">
            <v>US</v>
          </cell>
          <cell r="I883" t="str">
            <v>USD</v>
          </cell>
          <cell r="J883">
            <v>1326520886</v>
          </cell>
          <cell r="K883">
            <v>1322632886</v>
          </cell>
          <cell r="L883" t="b">
            <v>0</v>
          </cell>
          <cell r="M883">
            <v>1</v>
          </cell>
          <cell r="N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>
            <v>20</v>
          </cell>
          <cell r="H884" t="str">
            <v>US</v>
          </cell>
          <cell r="I884" t="str">
            <v>USD</v>
          </cell>
          <cell r="J884">
            <v>1315341550</v>
          </cell>
          <cell r="K884">
            <v>1312490350</v>
          </cell>
          <cell r="L884" t="b">
            <v>0</v>
          </cell>
          <cell r="M884">
            <v>14</v>
          </cell>
          <cell r="N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>
            <v>40</v>
          </cell>
          <cell r="H885" t="str">
            <v>US</v>
          </cell>
          <cell r="I885" t="str">
            <v>USD</v>
          </cell>
          <cell r="J885">
            <v>1456957635</v>
          </cell>
          <cell r="K885">
            <v>1451773635</v>
          </cell>
          <cell r="L885" t="b">
            <v>0</v>
          </cell>
          <cell r="M885">
            <v>24</v>
          </cell>
          <cell r="N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>
            <v>1</v>
          </cell>
          <cell r="H886" t="str">
            <v>US</v>
          </cell>
          <cell r="I886" t="str">
            <v>USD</v>
          </cell>
          <cell r="J886">
            <v>1336789860</v>
          </cell>
          <cell r="K886">
            <v>1331666146</v>
          </cell>
          <cell r="L886" t="b">
            <v>0</v>
          </cell>
          <cell r="M886">
            <v>2</v>
          </cell>
          <cell r="N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>
            <v>75</v>
          </cell>
          <cell r="H887" t="str">
            <v>US</v>
          </cell>
          <cell r="I887" t="str">
            <v>USD</v>
          </cell>
          <cell r="J887">
            <v>1483137311</v>
          </cell>
          <cell r="K887">
            <v>1481322911</v>
          </cell>
          <cell r="L887" t="b">
            <v>0</v>
          </cell>
          <cell r="M887">
            <v>21</v>
          </cell>
          <cell r="N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>
            <v>41</v>
          </cell>
          <cell r="H888" t="str">
            <v>US</v>
          </cell>
          <cell r="I888" t="str">
            <v>USD</v>
          </cell>
          <cell r="J888">
            <v>1473972813</v>
          </cell>
          <cell r="K888">
            <v>1471812813</v>
          </cell>
          <cell r="L888" t="b">
            <v>0</v>
          </cell>
          <cell r="M888">
            <v>7</v>
          </cell>
          <cell r="N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>
            <v>0</v>
          </cell>
          <cell r="H889" t="str">
            <v>US</v>
          </cell>
          <cell r="I889" t="str">
            <v>USD</v>
          </cell>
          <cell r="J889">
            <v>1338159655</v>
          </cell>
          <cell r="K889">
            <v>1335567655</v>
          </cell>
          <cell r="L889" t="b">
            <v>0</v>
          </cell>
          <cell r="M889">
            <v>0</v>
          </cell>
          <cell r="N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>
            <v>7</v>
          </cell>
          <cell r="H890" t="str">
            <v>US</v>
          </cell>
          <cell r="I890" t="str">
            <v>USD</v>
          </cell>
          <cell r="J890">
            <v>1314856800</v>
          </cell>
          <cell r="K890">
            <v>1311789885</v>
          </cell>
          <cell r="L890" t="b">
            <v>0</v>
          </cell>
          <cell r="M890">
            <v>4</v>
          </cell>
          <cell r="N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>
            <v>9</v>
          </cell>
          <cell r="H891" t="str">
            <v>US</v>
          </cell>
          <cell r="I891" t="str">
            <v>USD</v>
          </cell>
          <cell r="J891">
            <v>1412534943</v>
          </cell>
          <cell r="K891">
            <v>1409942943</v>
          </cell>
          <cell r="L891" t="b">
            <v>0</v>
          </cell>
          <cell r="M891">
            <v>32</v>
          </cell>
          <cell r="N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>
            <v>4</v>
          </cell>
          <cell r="H892" t="str">
            <v>US</v>
          </cell>
          <cell r="I892" t="str">
            <v>USD</v>
          </cell>
          <cell r="J892">
            <v>1385055979</v>
          </cell>
          <cell r="K892">
            <v>1382460379</v>
          </cell>
          <cell r="L892" t="b">
            <v>0</v>
          </cell>
          <cell r="M892">
            <v>4</v>
          </cell>
          <cell r="N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>
            <v>3</v>
          </cell>
          <cell r="H893" t="str">
            <v>US</v>
          </cell>
          <cell r="I893" t="str">
            <v>USD</v>
          </cell>
          <cell r="J893">
            <v>1408581930</v>
          </cell>
          <cell r="K893">
            <v>1405989930</v>
          </cell>
          <cell r="L893" t="b">
            <v>0</v>
          </cell>
          <cell r="M893">
            <v>9</v>
          </cell>
          <cell r="N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>
            <v>41</v>
          </cell>
          <cell r="H894" t="str">
            <v>US</v>
          </cell>
          <cell r="I894" t="str">
            <v>USD</v>
          </cell>
          <cell r="J894">
            <v>1280635200</v>
          </cell>
          <cell r="K894">
            <v>1273121283</v>
          </cell>
          <cell r="L894" t="b">
            <v>0</v>
          </cell>
          <cell r="M894">
            <v>17</v>
          </cell>
          <cell r="N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>
            <v>10</v>
          </cell>
          <cell r="H895" t="str">
            <v>US</v>
          </cell>
          <cell r="I895" t="str">
            <v>USD</v>
          </cell>
          <cell r="J895">
            <v>1427920363</v>
          </cell>
          <cell r="K895">
            <v>1425331963</v>
          </cell>
          <cell r="L895" t="b">
            <v>0</v>
          </cell>
          <cell r="M895">
            <v>5</v>
          </cell>
          <cell r="N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>
            <v>39</v>
          </cell>
          <cell r="H896" t="str">
            <v>US</v>
          </cell>
          <cell r="I896" t="str">
            <v>USD</v>
          </cell>
          <cell r="J896">
            <v>1465169610</v>
          </cell>
          <cell r="K896">
            <v>1462577610</v>
          </cell>
          <cell r="L896" t="b">
            <v>0</v>
          </cell>
          <cell r="M896">
            <v>53</v>
          </cell>
          <cell r="N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>
            <v>2</v>
          </cell>
          <cell r="H897" t="str">
            <v>US</v>
          </cell>
          <cell r="I897" t="str">
            <v>USD</v>
          </cell>
          <cell r="J897">
            <v>1287975829</v>
          </cell>
          <cell r="K897">
            <v>1284087829</v>
          </cell>
          <cell r="L897" t="b">
            <v>0</v>
          </cell>
          <cell r="M897">
            <v>7</v>
          </cell>
          <cell r="N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>
            <v>40</v>
          </cell>
          <cell r="H898" t="str">
            <v>US</v>
          </cell>
          <cell r="I898" t="str">
            <v>USD</v>
          </cell>
          <cell r="J898">
            <v>1440734400</v>
          </cell>
          <cell r="K898">
            <v>1438549026</v>
          </cell>
          <cell r="L898" t="b">
            <v>0</v>
          </cell>
          <cell r="M898">
            <v>72</v>
          </cell>
          <cell r="N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>
            <v>0</v>
          </cell>
          <cell r="H899" t="str">
            <v>US</v>
          </cell>
          <cell r="I899" t="str">
            <v>USD</v>
          </cell>
          <cell r="J899">
            <v>1354123908</v>
          </cell>
          <cell r="K899">
            <v>1351528308</v>
          </cell>
          <cell r="L899" t="b">
            <v>0</v>
          </cell>
          <cell r="M899">
            <v>0</v>
          </cell>
          <cell r="N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>
            <v>3</v>
          </cell>
          <cell r="H900" t="str">
            <v>US</v>
          </cell>
          <cell r="I900" t="str">
            <v>USD</v>
          </cell>
          <cell r="J900">
            <v>1326651110</v>
          </cell>
          <cell r="K900">
            <v>1322763110</v>
          </cell>
          <cell r="L900" t="b">
            <v>0</v>
          </cell>
          <cell r="M900">
            <v>2</v>
          </cell>
          <cell r="N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>
            <v>37</v>
          </cell>
          <cell r="H901" t="str">
            <v>US</v>
          </cell>
          <cell r="I901" t="str">
            <v>USD</v>
          </cell>
          <cell r="J901">
            <v>1306549362</v>
          </cell>
          <cell r="K901">
            <v>1302661362</v>
          </cell>
          <cell r="L901" t="b">
            <v>0</v>
          </cell>
          <cell r="M901">
            <v>8</v>
          </cell>
          <cell r="N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>
            <v>0</v>
          </cell>
          <cell r="H902" t="str">
            <v>US</v>
          </cell>
          <cell r="I902" t="str">
            <v>USD</v>
          </cell>
          <cell r="J902">
            <v>1459365802</v>
          </cell>
          <cell r="K902">
            <v>1456777402</v>
          </cell>
          <cell r="L902" t="b">
            <v>0</v>
          </cell>
          <cell r="M902">
            <v>2</v>
          </cell>
          <cell r="N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>
            <v>0</v>
          </cell>
          <cell r="H903" t="str">
            <v>US</v>
          </cell>
          <cell r="I903" t="str">
            <v>USD</v>
          </cell>
          <cell r="J903">
            <v>1276024260</v>
          </cell>
          <cell r="K903">
            <v>1272050914</v>
          </cell>
          <cell r="L903" t="b">
            <v>0</v>
          </cell>
          <cell r="M903">
            <v>0</v>
          </cell>
          <cell r="N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>
            <v>0</v>
          </cell>
          <cell r="H904" t="str">
            <v>US</v>
          </cell>
          <cell r="I904" t="str">
            <v>USD</v>
          </cell>
          <cell r="J904">
            <v>1409412600</v>
          </cell>
          <cell r="K904">
            <v>1404947422</v>
          </cell>
          <cell r="L904" t="b">
            <v>0</v>
          </cell>
          <cell r="M904">
            <v>3</v>
          </cell>
          <cell r="N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>
            <v>3</v>
          </cell>
          <cell r="H905" t="str">
            <v>US</v>
          </cell>
          <cell r="I905" t="str">
            <v>USD</v>
          </cell>
          <cell r="J905">
            <v>1348367100</v>
          </cell>
          <cell r="K905">
            <v>1346180780</v>
          </cell>
          <cell r="L905" t="b">
            <v>0</v>
          </cell>
          <cell r="M905">
            <v>4</v>
          </cell>
          <cell r="N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>
            <v>0</v>
          </cell>
          <cell r="H906" t="str">
            <v>US</v>
          </cell>
          <cell r="I906" t="str">
            <v>USD</v>
          </cell>
          <cell r="J906">
            <v>1451786137</v>
          </cell>
          <cell r="K906">
            <v>1449194137</v>
          </cell>
          <cell r="L906" t="b">
            <v>0</v>
          </cell>
          <cell r="M906">
            <v>3</v>
          </cell>
          <cell r="N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>
            <v>3</v>
          </cell>
          <cell r="H907" t="str">
            <v>US</v>
          </cell>
          <cell r="I907" t="str">
            <v>USD</v>
          </cell>
          <cell r="J907">
            <v>1295847926</v>
          </cell>
          <cell r="K907">
            <v>1290663926</v>
          </cell>
          <cell r="L907" t="b">
            <v>0</v>
          </cell>
          <cell r="M907">
            <v>6</v>
          </cell>
          <cell r="N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>
            <v>0</v>
          </cell>
          <cell r="H908" t="str">
            <v>US</v>
          </cell>
          <cell r="I908" t="str">
            <v>USD</v>
          </cell>
          <cell r="J908">
            <v>1394681590</v>
          </cell>
          <cell r="K908">
            <v>1392093190</v>
          </cell>
          <cell r="L908" t="b">
            <v>0</v>
          </cell>
          <cell r="M908">
            <v>0</v>
          </cell>
          <cell r="N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>
            <v>0</v>
          </cell>
          <cell r="H909" t="str">
            <v>US</v>
          </cell>
          <cell r="I909" t="str">
            <v>USD</v>
          </cell>
          <cell r="J909">
            <v>1315715823</v>
          </cell>
          <cell r="K909">
            <v>1313123823</v>
          </cell>
          <cell r="L909" t="b">
            <v>0</v>
          </cell>
          <cell r="M909">
            <v>0</v>
          </cell>
          <cell r="N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>
            <v>0</v>
          </cell>
          <cell r="H910" t="str">
            <v>US</v>
          </cell>
          <cell r="I910" t="str">
            <v>USD</v>
          </cell>
          <cell r="J910">
            <v>1280206740</v>
          </cell>
          <cell r="K910">
            <v>1276283655</v>
          </cell>
          <cell r="L910" t="b">
            <v>0</v>
          </cell>
          <cell r="M910">
            <v>0</v>
          </cell>
          <cell r="N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>
            <v>3</v>
          </cell>
          <cell r="H911" t="str">
            <v>US</v>
          </cell>
          <cell r="I911" t="str">
            <v>USD</v>
          </cell>
          <cell r="J911">
            <v>1343016000</v>
          </cell>
          <cell r="K911">
            <v>1340296440</v>
          </cell>
          <cell r="L911" t="b">
            <v>0</v>
          </cell>
          <cell r="M911">
            <v>8</v>
          </cell>
          <cell r="N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>
            <v>22</v>
          </cell>
          <cell r="H912" t="str">
            <v>GB</v>
          </cell>
          <cell r="I912" t="str">
            <v>GBP</v>
          </cell>
          <cell r="J912">
            <v>1488546319</v>
          </cell>
          <cell r="K912">
            <v>1483362319</v>
          </cell>
          <cell r="L912" t="b">
            <v>0</v>
          </cell>
          <cell r="M912">
            <v>5</v>
          </cell>
          <cell r="N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>
            <v>0</v>
          </cell>
          <cell r="H913" t="str">
            <v>US</v>
          </cell>
          <cell r="I913" t="str">
            <v>USD</v>
          </cell>
          <cell r="J913">
            <v>1390522045</v>
          </cell>
          <cell r="K913">
            <v>1388707645</v>
          </cell>
          <cell r="L913" t="b">
            <v>0</v>
          </cell>
          <cell r="M913">
            <v>0</v>
          </cell>
          <cell r="N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>
            <v>1</v>
          </cell>
          <cell r="H914" t="str">
            <v>US</v>
          </cell>
          <cell r="I914" t="str">
            <v>USD</v>
          </cell>
          <cell r="J914">
            <v>1355197047</v>
          </cell>
          <cell r="K914">
            <v>1350009447</v>
          </cell>
          <cell r="L914" t="b">
            <v>0</v>
          </cell>
          <cell r="M914">
            <v>2</v>
          </cell>
          <cell r="N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>
            <v>7</v>
          </cell>
          <cell r="H915" t="str">
            <v>US</v>
          </cell>
          <cell r="I915" t="str">
            <v>USD</v>
          </cell>
          <cell r="J915">
            <v>1336188019</v>
          </cell>
          <cell r="K915">
            <v>1333596019</v>
          </cell>
          <cell r="L915" t="b">
            <v>0</v>
          </cell>
          <cell r="M915">
            <v>24</v>
          </cell>
          <cell r="N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>
            <v>0</v>
          </cell>
          <cell r="H916" t="str">
            <v>US</v>
          </cell>
          <cell r="I916" t="str">
            <v>USD</v>
          </cell>
          <cell r="J916">
            <v>1345918747</v>
          </cell>
          <cell r="K916">
            <v>1343326747</v>
          </cell>
          <cell r="L916" t="b">
            <v>0</v>
          </cell>
          <cell r="M916">
            <v>0</v>
          </cell>
          <cell r="N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>
            <v>6</v>
          </cell>
          <cell r="H917" t="str">
            <v>US</v>
          </cell>
          <cell r="I917" t="str">
            <v>USD</v>
          </cell>
          <cell r="J917">
            <v>1330577940</v>
          </cell>
          <cell r="K917">
            <v>1327853914</v>
          </cell>
          <cell r="L917" t="b">
            <v>0</v>
          </cell>
          <cell r="M917">
            <v>9</v>
          </cell>
          <cell r="N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>
            <v>0</v>
          </cell>
          <cell r="H918" t="str">
            <v>US</v>
          </cell>
          <cell r="I918" t="str">
            <v>USD</v>
          </cell>
          <cell r="J918">
            <v>1287723600</v>
          </cell>
          <cell r="K918">
            <v>1284409734</v>
          </cell>
          <cell r="L918" t="b">
            <v>0</v>
          </cell>
          <cell r="M918">
            <v>0</v>
          </cell>
          <cell r="N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>
            <v>1</v>
          </cell>
          <cell r="H919" t="str">
            <v>US</v>
          </cell>
          <cell r="I919" t="str">
            <v>USD</v>
          </cell>
          <cell r="J919">
            <v>1405305000</v>
          </cell>
          <cell r="K919">
            <v>1402612730</v>
          </cell>
          <cell r="L919" t="b">
            <v>0</v>
          </cell>
          <cell r="M919">
            <v>1</v>
          </cell>
          <cell r="N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>
            <v>5</v>
          </cell>
          <cell r="H920" t="str">
            <v>GB</v>
          </cell>
          <cell r="I920" t="str">
            <v>GBP</v>
          </cell>
          <cell r="J920">
            <v>1417474761</v>
          </cell>
          <cell r="K920">
            <v>1414879161</v>
          </cell>
          <cell r="L920" t="b">
            <v>0</v>
          </cell>
          <cell r="M920">
            <v>10</v>
          </cell>
          <cell r="N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>
            <v>1</v>
          </cell>
          <cell r="H921" t="str">
            <v>US</v>
          </cell>
          <cell r="I921" t="str">
            <v>USD</v>
          </cell>
          <cell r="J921">
            <v>1355930645</v>
          </cell>
          <cell r="K921">
            <v>1352906645</v>
          </cell>
          <cell r="L921" t="b">
            <v>0</v>
          </cell>
          <cell r="M921">
            <v>1</v>
          </cell>
          <cell r="N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>
            <v>0</v>
          </cell>
          <cell r="H922" t="str">
            <v>US</v>
          </cell>
          <cell r="I922" t="str">
            <v>USD</v>
          </cell>
          <cell r="J922">
            <v>1384448822</v>
          </cell>
          <cell r="K922">
            <v>1381853222</v>
          </cell>
          <cell r="L922" t="b">
            <v>0</v>
          </cell>
          <cell r="M922">
            <v>0</v>
          </cell>
          <cell r="N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>
            <v>31</v>
          </cell>
          <cell r="H923" t="str">
            <v>US</v>
          </cell>
          <cell r="I923" t="str">
            <v>USD</v>
          </cell>
          <cell r="J923">
            <v>1323666376</v>
          </cell>
          <cell r="K923">
            <v>1320033976</v>
          </cell>
          <cell r="L923" t="b">
            <v>0</v>
          </cell>
          <cell r="M923">
            <v>20</v>
          </cell>
          <cell r="N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>
            <v>21</v>
          </cell>
          <cell r="H924" t="str">
            <v>US</v>
          </cell>
          <cell r="I924" t="str">
            <v>USD</v>
          </cell>
          <cell r="J924">
            <v>1412167393</v>
          </cell>
          <cell r="K924">
            <v>1409143393</v>
          </cell>
          <cell r="L924" t="b">
            <v>0</v>
          </cell>
          <cell r="M924">
            <v>30</v>
          </cell>
          <cell r="N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>
            <v>2</v>
          </cell>
          <cell r="H925" t="str">
            <v>US</v>
          </cell>
          <cell r="I925" t="str">
            <v>USD</v>
          </cell>
          <cell r="J925">
            <v>1416614523</v>
          </cell>
          <cell r="K925">
            <v>1414018923</v>
          </cell>
          <cell r="L925" t="b">
            <v>0</v>
          </cell>
          <cell r="M925">
            <v>6</v>
          </cell>
          <cell r="N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>
            <v>11</v>
          </cell>
          <cell r="H926" t="str">
            <v>US</v>
          </cell>
          <cell r="I926" t="str">
            <v>USD</v>
          </cell>
          <cell r="J926">
            <v>1360795069</v>
          </cell>
          <cell r="K926">
            <v>1358203069</v>
          </cell>
          <cell r="L926" t="b">
            <v>0</v>
          </cell>
          <cell r="M926">
            <v>15</v>
          </cell>
          <cell r="N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>
            <v>3</v>
          </cell>
          <cell r="H927" t="str">
            <v>US</v>
          </cell>
          <cell r="I927" t="str">
            <v>USD</v>
          </cell>
          <cell r="J927">
            <v>1385590111</v>
          </cell>
          <cell r="K927">
            <v>1382994511</v>
          </cell>
          <cell r="L927" t="b">
            <v>0</v>
          </cell>
          <cell r="M927">
            <v>5</v>
          </cell>
          <cell r="N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>
            <v>0</v>
          </cell>
          <cell r="H928" t="str">
            <v>US</v>
          </cell>
          <cell r="I928" t="str">
            <v>USD</v>
          </cell>
          <cell r="J928">
            <v>1278628800</v>
          </cell>
          <cell r="K928">
            <v>1276043330</v>
          </cell>
          <cell r="L928" t="b">
            <v>0</v>
          </cell>
          <cell r="M928">
            <v>0</v>
          </cell>
          <cell r="N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>
            <v>0</v>
          </cell>
          <cell r="H929" t="str">
            <v>US</v>
          </cell>
          <cell r="I929" t="str">
            <v>USD</v>
          </cell>
          <cell r="J929">
            <v>1337024695</v>
          </cell>
          <cell r="K929">
            <v>1334432695</v>
          </cell>
          <cell r="L929" t="b">
            <v>0</v>
          </cell>
          <cell r="M929">
            <v>0</v>
          </cell>
          <cell r="N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>
            <v>11</v>
          </cell>
          <cell r="H930" t="str">
            <v>US</v>
          </cell>
          <cell r="I930" t="str">
            <v>USD</v>
          </cell>
          <cell r="J930">
            <v>1353196800</v>
          </cell>
          <cell r="K930">
            <v>1348864913</v>
          </cell>
          <cell r="L930" t="b">
            <v>0</v>
          </cell>
          <cell r="M930">
            <v>28</v>
          </cell>
          <cell r="N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>
            <v>0</v>
          </cell>
          <cell r="H931" t="str">
            <v>US</v>
          </cell>
          <cell r="I931" t="str">
            <v>USD</v>
          </cell>
          <cell r="J931">
            <v>1333946569</v>
          </cell>
          <cell r="K931">
            <v>1331358169</v>
          </cell>
          <cell r="L931" t="b">
            <v>0</v>
          </cell>
          <cell r="M931">
            <v>0</v>
          </cell>
          <cell r="N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>
            <v>38</v>
          </cell>
          <cell r="H932" t="str">
            <v>US</v>
          </cell>
          <cell r="I932" t="str">
            <v>USD</v>
          </cell>
          <cell r="J932">
            <v>1277501520</v>
          </cell>
          <cell r="K932">
            <v>1273874306</v>
          </cell>
          <cell r="L932" t="b">
            <v>0</v>
          </cell>
          <cell r="M932">
            <v>5</v>
          </cell>
          <cell r="N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>
            <v>7</v>
          </cell>
          <cell r="H933" t="str">
            <v>GB</v>
          </cell>
          <cell r="I933" t="str">
            <v>GBP</v>
          </cell>
          <cell r="J933">
            <v>1395007200</v>
          </cell>
          <cell r="K933">
            <v>1392021502</v>
          </cell>
          <cell r="L933" t="b">
            <v>0</v>
          </cell>
          <cell r="M933">
            <v>7</v>
          </cell>
          <cell r="N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>
            <v>15</v>
          </cell>
          <cell r="H934" t="str">
            <v>US</v>
          </cell>
          <cell r="I934" t="str">
            <v>USD</v>
          </cell>
          <cell r="J934">
            <v>1363990545</v>
          </cell>
          <cell r="K934">
            <v>1360106145</v>
          </cell>
          <cell r="L934" t="b">
            <v>0</v>
          </cell>
          <cell r="M934">
            <v>30</v>
          </cell>
          <cell r="N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>
            <v>6</v>
          </cell>
          <cell r="H935" t="str">
            <v>US</v>
          </cell>
          <cell r="I935" t="str">
            <v>USD</v>
          </cell>
          <cell r="J935">
            <v>1399867409</v>
          </cell>
          <cell r="K935">
            <v>1394683409</v>
          </cell>
          <cell r="L935" t="b">
            <v>0</v>
          </cell>
          <cell r="M935">
            <v>2</v>
          </cell>
          <cell r="N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>
            <v>30</v>
          </cell>
          <cell r="H936" t="str">
            <v>CA</v>
          </cell>
          <cell r="I936" t="str">
            <v>CAD</v>
          </cell>
          <cell r="J936">
            <v>1399183200</v>
          </cell>
          <cell r="K936">
            <v>1396633284</v>
          </cell>
          <cell r="L936" t="b">
            <v>0</v>
          </cell>
          <cell r="M936">
            <v>30</v>
          </cell>
          <cell r="N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>
            <v>1</v>
          </cell>
          <cell r="H937" t="str">
            <v>US</v>
          </cell>
          <cell r="I937" t="str">
            <v>USD</v>
          </cell>
          <cell r="J937">
            <v>1454054429</v>
          </cell>
          <cell r="K937">
            <v>1451462429</v>
          </cell>
          <cell r="L937" t="b">
            <v>0</v>
          </cell>
          <cell r="M937">
            <v>2</v>
          </cell>
          <cell r="N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>
            <v>0</v>
          </cell>
          <cell r="H938" t="str">
            <v>US</v>
          </cell>
          <cell r="I938" t="str">
            <v>USD</v>
          </cell>
          <cell r="J938">
            <v>1326916800</v>
          </cell>
          <cell r="K938">
            <v>1323131689</v>
          </cell>
          <cell r="L938" t="b">
            <v>0</v>
          </cell>
          <cell r="M938">
            <v>0</v>
          </cell>
          <cell r="N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>
            <v>1</v>
          </cell>
          <cell r="H939" t="str">
            <v>US</v>
          </cell>
          <cell r="I939" t="str">
            <v>USD</v>
          </cell>
          <cell r="J939">
            <v>1383509357</v>
          </cell>
          <cell r="K939">
            <v>1380913757</v>
          </cell>
          <cell r="L939" t="b">
            <v>0</v>
          </cell>
          <cell r="M939">
            <v>2</v>
          </cell>
          <cell r="N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>
            <v>0</v>
          </cell>
          <cell r="H940" t="str">
            <v>US</v>
          </cell>
          <cell r="I940" t="str">
            <v>USD</v>
          </cell>
          <cell r="J940">
            <v>1346585448</v>
          </cell>
          <cell r="K940">
            <v>1343993448</v>
          </cell>
          <cell r="L940" t="b">
            <v>0</v>
          </cell>
          <cell r="M940">
            <v>1</v>
          </cell>
          <cell r="N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>
            <v>1</v>
          </cell>
          <cell r="H941" t="str">
            <v>US</v>
          </cell>
          <cell r="I941" t="str">
            <v>USD</v>
          </cell>
          <cell r="J941">
            <v>1372622280</v>
          </cell>
          <cell r="K941">
            <v>1369246738</v>
          </cell>
          <cell r="L941" t="b">
            <v>0</v>
          </cell>
          <cell r="M941">
            <v>2</v>
          </cell>
          <cell r="N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>
            <v>17</v>
          </cell>
          <cell r="H942" t="str">
            <v>US</v>
          </cell>
          <cell r="I942" t="str">
            <v>USD</v>
          </cell>
          <cell r="J942">
            <v>1439251926</v>
          </cell>
          <cell r="K942">
            <v>1435363926</v>
          </cell>
          <cell r="L942" t="b">
            <v>0</v>
          </cell>
          <cell r="M942">
            <v>14</v>
          </cell>
          <cell r="N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>
            <v>2</v>
          </cell>
          <cell r="H943" t="str">
            <v>US</v>
          </cell>
          <cell r="I943" t="str">
            <v>USD</v>
          </cell>
          <cell r="J943">
            <v>1486693145</v>
          </cell>
          <cell r="K943">
            <v>1484101145</v>
          </cell>
          <cell r="L943" t="b">
            <v>0</v>
          </cell>
          <cell r="M943">
            <v>31</v>
          </cell>
          <cell r="N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>
            <v>9</v>
          </cell>
          <cell r="H944" t="str">
            <v>US</v>
          </cell>
          <cell r="I944" t="str">
            <v>USD</v>
          </cell>
          <cell r="J944">
            <v>1455826460</v>
          </cell>
          <cell r="K944">
            <v>1452716060</v>
          </cell>
          <cell r="L944" t="b">
            <v>0</v>
          </cell>
          <cell r="M944">
            <v>16</v>
          </cell>
          <cell r="N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>
            <v>10</v>
          </cell>
          <cell r="H945" t="str">
            <v>US</v>
          </cell>
          <cell r="I945" t="str">
            <v>USD</v>
          </cell>
          <cell r="J945">
            <v>1480438905</v>
          </cell>
          <cell r="K945">
            <v>1477843305</v>
          </cell>
          <cell r="L945" t="b">
            <v>0</v>
          </cell>
          <cell r="M945">
            <v>12</v>
          </cell>
          <cell r="N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>
            <v>13</v>
          </cell>
          <cell r="H946" t="str">
            <v>US</v>
          </cell>
          <cell r="I946" t="str">
            <v>USD</v>
          </cell>
          <cell r="J946">
            <v>1460988000</v>
          </cell>
          <cell r="K946">
            <v>1458050450</v>
          </cell>
          <cell r="L946" t="b">
            <v>0</v>
          </cell>
          <cell r="M946">
            <v>96</v>
          </cell>
          <cell r="N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>
            <v>2</v>
          </cell>
          <cell r="H947" t="str">
            <v>FR</v>
          </cell>
          <cell r="I947" t="str">
            <v>EUR</v>
          </cell>
          <cell r="J947">
            <v>1487462340</v>
          </cell>
          <cell r="K947">
            <v>1482958626</v>
          </cell>
          <cell r="L947" t="b">
            <v>0</v>
          </cell>
          <cell r="M947">
            <v>16</v>
          </cell>
          <cell r="N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>
            <v>2</v>
          </cell>
          <cell r="H948" t="str">
            <v>US</v>
          </cell>
          <cell r="I948" t="str">
            <v>USD</v>
          </cell>
          <cell r="J948">
            <v>1473444048</v>
          </cell>
          <cell r="K948">
            <v>1470852048</v>
          </cell>
          <cell r="L948" t="b">
            <v>0</v>
          </cell>
          <cell r="M948">
            <v>5</v>
          </cell>
          <cell r="N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>
            <v>0</v>
          </cell>
          <cell r="H949" t="str">
            <v>US</v>
          </cell>
          <cell r="I949" t="str">
            <v>USD</v>
          </cell>
          <cell r="J949">
            <v>1467312306</v>
          </cell>
          <cell r="K949">
            <v>1462128306</v>
          </cell>
          <cell r="L949" t="b">
            <v>0</v>
          </cell>
          <cell r="M949">
            <v>0</v>
          </cell>
          <cell r="N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>
            <v>12</v>
          </cell>
          <cell r="H950" t="str">
            <v>NL</v>
          </cell>
          <cell r="I950" t="str">
            <v>EUR</v>
          </cell>
          <cell r="J950">
            <v>1457812364</v>
          </cell>
          <cell r="K950">
            <v>1455220364</v>
          </cell>
          <cell r="L950" t="b">
            <v>0</v>
          </cell>
          <cell r="M950">
            <v>8</v>
          </cell>
          <cell r="N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>
            <v>1</v>
          </cell>
          <cell r="H951" t="str">
            <v>DE</v>
          </cell>
          <cell r="I951" t="str">
            <v>EUR</v>
          </cell>
          <cell r="J951">
            <v>1456016576</v>
          </cell>
          <cell r="K951">
            <v>1450832576</v>
          </cell>
          <cell r="L951" t="b">
            <v>0</v>
          </cell>
          <cell r="M951">
            <v>7</v>
          </cell>
          <cell r="N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>
            <v>28</v>
          </cell>
          <cell r="H952" t="str">
            <v>CA</v>
          </cell>
          <cell r="I952" t="str">
            <v>CAD</v>
          </cell>
          <cell r="J952">
            <v>1453053661</v>
          </cell>
          <cell r="K952">
            <v>1450461661</v>
          </cell>
          <cell r="L952" t="b">
            <v>0</v>
          </cell>
          <cell r="M952">
            <v>24</v>
          </cell>
          <cell r="N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>
            <v>38</v>
          </cell>
          <cell r="H953" t="str">
            <v>US</v>
          </cell>
          <cell r="I953" t="str">
            <v>USD</v>
          </cell>
          <cell r="J953">
            <v>1465054872</v>
          </cell>
          <cell r="K953">
            <v>1461166872</v>
          </cell>
          <cell r="L953" t="b">
            <v>0</v>
          </cell>
          <cell r="M953">
            <v>121</v>
          </cell>
          <cell r="N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>
            <v>40</v>
          </cell>
          <cell r="H954" t="str">
            <v>US</v>
          </cell>
          <cell r="I954" t="str">
            <v>USD</v>
          </cell>
          <cell r="J954">
            <v>1479483812</v>
          </cell>
          <cell r="K954">
            <v>1476888212</v>
          </cell>
          <cell r="L954" t="b">
            <v>0</v>
          </cell>
          <cell r="M954">
            <v>196</v>
          </cell>
          <cell r="N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>
            <v>1</v>
          </cell>
          <cell r="H955" t="str">
            <v>US</v>
          </cell>
          <cell r="I955" t="str">
            <v>USD</v>
          </cell>
          <cell r="J955">
            <v>1422158199</v>
          </cell>
          <cell r="K955">
            <v>1419566199</v>
          </cell>
          <cell r="L955" t="b">
            <v>0</v>
          </cell>
          <cell r="M955">
            <v>5</v>
          </cell>
          <cell r="N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>
            <v>43</v>
          </cell>
          <cell r="H956" t="str">
            <v>US</v>
          </cell>
          <cell r="I956" t="str">
            <v>USD</v>
          </cell>
          <cell r="J956">
            <v>1440100839</v>
          </cell>
          <cell r="K956">
            <v>1436472039</v>
          </cell>
          <cell r="L956" t="b">
            <v>0</v>
          </cell>
          <cell r="M956">
            <v>73</v>
          </cell>
          <cell r="N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>
            <v>6</v>
          </cell>
          <cell r="H957" t="str">
            <v>US</v>
          </cell>
          <cell r="I957" t="str">
            <v>USD</v>
          </cell>
          <cell r="J957">
            <v>1473750300</v>
          </cell>
          <cell r="K957">
            <v>1470294300</v>
          </cell>
          <cell r="L957" t="b">
            <v>0</v>
          </cell>
          <cell r="M957">
            <v>93</v>
          </cell>
          <cell r="N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>
            <v>2</v>
          </cell>
          <cell r="H958" t="str">
            <v>US</v>
          </cell>
          <cell r="I958" t="str">
            <v>USD</v>
          </cell>
          <cell r="J958">
            <v>1430081759</v>
          </cell>
          <cell r="K958">
            <v>1424901359</v>
          </cell>
          <cell r="L958" t="b">
            <v>0</v>
          </cell>
          <cell r="M958">
            <v>17</v>
          </cell>
          <cell r="N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>
            <v>2</v>
          </cell>
          <cell r="H959" t="str">
            <v>US</v>
          </cell>
          <cell r="I959" t="str">
            <v>USD</v>
          </cell>
          <cell r="J959">
            <v>1479392133</v>
          </cell>
          <cell r="K959">
            <v>1476710133</v>
          </cell>
          <cell r="L959" t="b">
            <v>0</v>
          </cell>
          <cell r="M959">
            <v>7</v>
          </cell>
          <cell r="N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>
            <v>11</v>
          </cell>
          <cell r="H960" t="str">
            <v>US</v>
          </cell>
          <cell r="I960" t="str">
            <v>USD</v>
          </cell>
          <cell r="J960">
            <v>1428641940</v>
          </cell>
          <cell r="K960">
            <v>1426792563</v>
          </cell>
          <cell r="L960" t="b">
            <v>0</v>
          </cell>
          <cell r="M960">
            <v>17</v>
          </cell>
          <cell r="N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>
            <v>39</v>
          </cell>
          <cell r="H961" t="str">
            <v>US</v>
          </cell>
          <cell r="I961" t="str">
            <v>USD</v>
          </cell>
          <cell r="J961">
            <v>1421640665</v>
          </cell>
          <cell r="K961">
            <v>1419048665</v>
          </cell>
          <cell r="L961" t="b">
            <v>0</v>
          </cell>
          <cell r="M961">
            <v>171</v>
          </cell>
          <cell r="N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>
            <v>46</v>
          </cell>
          <cell r="H962" t="str">
            <v>US</v>
          </cell>
          <cell r="I962" t="str">
            <v>USD</v>
          </cell>
          <cell r="J962">
            <v>1489500155</v>
          </cell>
          <cell r="K962">
            <v>1485874955</v>
          </cell>
          <cell r="L962" t="b">
            <v>0</v>
          </cell>
          <cell r="M962">
            <v>188</v>
          </cell>
          <cell r="N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>
            <v>42</v>
          </cell>
          <cell r="H963" t="str">
            <v>US</v>
          </cell>
          <cell r="I963" t="str">
            <v>USD</v>
          </cell>
          <cell r="J963">
            <v>1487617200</v>
          </cell>
          <cell r="K963">
            <v>1483634335</v>
          </cell>
          <cell r="L963" t="b">
            <v>0</v>
          </cell>
          <cell r="M963">
            <v>110</v>
          </cell>
          <cell r="N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>
            <v>28</v>
          </cell>
          <cell r="H964" t="str">
            <v>US</v>
          </cell>
          <cell r="I964" t="str">
            <v>USD</v>
          </cell>
          <cell r="J964">
            <v>1455210353</v>
          </cell>
          <cell r="K964">
            <v>1451927153</v>
          </cell>
          <cell r="L964" t="b">
            <v>0</v>
          </cell>
          <cell r="M964">
            <v>37</v>
          </cell>
          <cell r="N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>
            <v>1</v>
          </cell>
          <cell r="H965" t="str">
            <v>US</v>
          </cell>
          <cell r="I965" t="str">
            <v>USD</v>
          </cell>
          <cell r="J965">
            <v>1476717319</v>
          </cell>
          <cell r="K965">
            <v>1473693319</v>
          </cell>
          <cell r="L965" t="b">
            <v>0</v>
          </cell>
          <cell r="M965">
            <v>9</v>
          </cell>
          <cell r="N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>
            <v>1</v>
          </cell>
          <cell r="H966" t="str">
            <v>CA</v>
          </cell>
          <cell r="I966" t="str">
            <v>CAD</v>
          </cell>
          <cell r="J966">
            <v>1441119919</v>
          </cell>
          <cell r="K966">
            <v>1437663919</v>
          </cell>
          <cell r="L966" t="b">
            <v>0</v>
          </cell>
          <cell r="M966">
            <v>29</v>
          </cell>
          <cell r="N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>
            <v>1</v>
          </cell>
          <cell r="H967" t="str">
            <v>US</v>
          </cell>
          <cell r="I967" t="str">
            <v>USD</v>
          </cell>
          <cell r="J967">
            <v>1477454340</v>
          </cell>
          <cell r="K967">
            <v>1474676646</v>
          </cell>
          <cell r="L967" t="b">
            <v>0</v>
          </cell>
          <cell r="M967">
            <v>6</v>
          </cell>
          <cell r="N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>
            <v>15</v>
          </cell>
          <cell r="H968" t="str">
            <v>US</v>
          </cell>
          <cell r="I968" t="str">
            <v>USD</v>
          </cell>
          <cell r="J968">
            <v>1475766932</v>
          </cell>
          <cell r="K968">
            <v>1473174932</v>
          </cell>
          <cell r="L968" t="b">
            <v>0</v>
          </cell>
          <cell r="M968">
            <v>30</v>
          </cell>
          <cell r="N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>
            <v>18</v>
          </cell>
          <cell r="H969" t="str">
            <v>US</v>
          </cell>
          <cell r="I969" t="str">
            <v>USD</v>
          </cell>
          <cell r="J969">
            <v>1461301574</v>
          </cell>
          <cell r="K969">
            <v>1456121174</v>
          </cell>
          <cell r="L969" t="b">
            <v>0</v>
          </cell>
          <cell r="M969">
            <v>81</v>
          </cell>
          <cell r="N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>
            <v>1</v>
          </cell>
          <cell r="H970" t="str">
            <v>US</v>
          </cell>
          <cell r="I970" t="str">
            <v>USD</v>
          </cell>
          <cell r="J970">
            <v>1408134034</v>
          </cell>
          <cell r="K970">
            <v>1405542034</v>
          </cell>
          <cell r="L970" t="b">
            <v>0</v>
          </cell>
          <cell r="M970">
            <v>4</v>
          </cell>
          <cell r="N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>
            <v>47</v>
          </cell>
          <cell r="H971" t="str">
            <v>MX</v>
          </cell>
          <cell r="I971" t="str">
            <v>MXN</v>
          </cell>
          <cell r="J971">
            <v>1486624607</v>
          </cell>
          <cell r="K971">
            <v>1483773407</v>
          </cell>
          <cell r="L971" t="b">
            <v>0</v>
          </cell>
          <cell r="M971">
            <v>11</v>
          </cell>
          <cell r="N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>
            <v>46</v>
          </cell>
          <cell r="H972" t="str">
            <v>CA</v>
          </cell>
          <cell r="I972" t="str">
            <v>CAD</v>
          </cell>
          <cell r="J972">
            <v>1485147540</v>
          </cell>
          <cell r="K972">
            <v>1481951853</v>
          </cell>
          <cell r="L972" t="b">
            <v>0</v>
          </cell>
          <cell r="M972">
            <v>14</v>
          </cell>
          <cell r="N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>
            <v>0</v>
          </cell>
          <cell r="H973" t="str">
            <v>US</v>
          </cell>
          <cell r="I973" t="str">
            <v>USD</v>
          </cell>
          <cell r="J973">
            <v>1433178060</v>
          </cell>
          <cell r="K973">
            <v>1429290060</v>
          </cell>
          <cell r="L973" t="b">
            <v>0</v>
          </cell>
          <cell r="M973">
            <v>5</v>
          </cell>
          <cell r="N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>
            <v>35</v>
          </cell>
          <cell r="H974" t="str">
            <v>US</v>
          </cell>
          <cell r="I974" t="str">
            <v>USD</v>
          </cell>
          <cell r="J974">
            <v>1409813940</v>
          </cell>
          <cell r="K974">
            <v>1407271598</v>
          </cell>
          <cell r="L974" t="b">
            <v>0</v>
          </cell>
          <cell r="M974">
            <v>45</v>
          </cell>
          <cell r="N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>
            <v>2</v>
          </cell>
          <cell r="H975" t="str">
            <v>US</v>
          </cell>
          <cell r="I975" t="str">
            <v>USD</v>
          </cell>
          <cell r="J975">
            <v>1447032093</v>
          </cell>
          <cell r="K975">
            <v>1441844493</v>
          </cell>
          <cell r="L975" t="b">
            <v>0</v>
          </cell>
          <cell r="M975">
            <v>8</v>
          </cell>
          <cell r="N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>
            <v>1</v>
          </cell>
          <cell r="H976" t="str">
            <v>US</v>
          </cell>
          <cell r="I976" t="str">
            <v>USD</v>
          </cell>
          <cell r="J976">
            <v>1458925156</v>
          </cell>
          <cell r="K976">
            <v>1456336756</v>
          </cell>
          <cell r="L976" t="b">
            <v>0</v>
          </cell>
          <cell r="M976">
            <v>3</v>
          </cell>
          <cell r="N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>
            <v>3</v>
          </cell>
          <cell r="H977" t="str">
            <v>US</v>
          </cell>
          <cell r="I977" t="str">
            <v>USD</v>
          </cell>
          <cell r="J977">
            <v>1467132185</v>
          </cell>
          <cell r="K977">
            <v>1461948185</v>
          </cell>
          <cell r="L977" t="b">
            <v>0</v>
          </cell>
          <cell r="M977">
            <v>24</v>
          </cell>
          <cell r="N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>
            <v>2</v>
          </cell>
          <cell r="H978" t="str">
            <v>AU</v>
          </cell>
          <cell r="I978" t="str">
            <v>AUD</v>
          </cell>
          <cell r="J978">
            <v>1439515497</v>
          </cell>
          <cell r="K978">
            <v>1435627497</v>
          </cell>
          <cell r="L978" t="b">
            <v>0</v>
          </cell>
          <cell r="M978">
            <v>18</v>
          </cell>
          <cell r="N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>
            <v>34</v>
          </cell>
          <cell r="H979" t="str">
            <v>AT</v>
          </cell>
          <cell r="I979" t="str">
            <v>EUR</v>
          </cell>
          <cell r="J979">
            <v>1456094197</v>
          </cell>
          <cell r="K979">
            <v>1453502197</v>
          </cell>
          <cell r="L979" t="b">
            <v>0</v>
          </cell>
          <cell r="M979">
            <v>12</v>
          </cell>
          <cell r="N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>
            <v>56</v>
          </cell>
          <cell r="H980" t="str">
            <v>SE</v>
          </cell>
          <cell r="I980" t="str">
            <v>SEK</v>
          </cell>
          <cell r="J980">
            <v>1456385101</v>
          </cell>
          <cell r="K980">
            <v>1453793101</v>
          </cell>
          <cell r="L980" t="b">
            <v>0</v>
          </cell>
          <cell r="M980">
            <v>123</v>
          </cell>
          <cell r="N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>
            <v>83</v>
          </cell>
          <cell r="H981" t="str">
            <v>US</v>
          </cell>
          <cell r="I981" t="str">
            <v>USD</v>
          </cell>
          <cell r="J981">
            <v>1466449140</v>
          </cell>
          <cell r="K981">
            <v>1463392828</v>
          </cell>
          <cell r="L981" t="b">
            <v>0</v>
          </cell>
          <cell r="M981">
            <v>96</v>
          </cell>
          <cell r="N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>
            <v>15</v>
          </cell>
          <cell r="H982" t="str">
            <v>US</v>
          </cell>
          <cell r="I982" t="str">
            <v>USD</v>
          </cell>
          <cell r="J982">
            <v>1417387322</v>
          </cell>
          <cell r="K982">
            <v>1413495722</v>
          </cell>
          <cell r="L982" t="b">
            <v>0</v>
          </cell>
          <cell r="M982">
            <v>31</v>
          </cell>
          <cell r="N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>
            <v>0</v>
          </cell>
          <cell r="H983" t="str">
            <v>US</v>
          </cell>
          <cell r="I983" t="str">
            <v>USD</v>
          </cell>
          <cell r="J983">
            <v>1407624222</v>
          </cell>
          <cell r="K983">
            <v>1405032222</v>
          </cell>
          <cell r="L983" t="b">
            <v>0</v>
          </cell>
          <cell r="M983">
            <v>4</v>
          </cell>
          <cell r="N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>
            <v>0</v>
          </cell>
          <cell r="H984" t="str">
            <v>US</v>
          </cell>
          <cell r="I984" t="str">
            <v>USD</v>
          </cell>
          <cell r="J984">
            <v>1475431486</v>
          </cell>
          <cell r="K984">
            <v>1472839486</v>
          </cell>
          <cell r="L984" t="b">
            <v>0</v>
          </cell>
          <cell r="M984">
            <v>3</v>
          </cell>
          <cell r="N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>
            <v>30</v>
          </cell>
          <cell r="H985" t="str">
            <v>ES</v>
          </cell>
          <cell r="I985" t="str">
            <v>EUR</v>
          </cell>
          <cell r="J985">
            <v>1471985640</v>
          </cell>
          <cell r="K985">
            <v>1469289685</v>
          </cell>
          <cell r="L985" t="b">
            <v>0</v>
          </cell>
          <cell r="M985">
            <v>179</v>
          </cell>
          <cell r="N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>
            <v>1</v>
          </cell>
          <cell r="H986" t="str">
            <v>US</v>
          </cell>
          <cell r="I986" t="str">
            <v>USD</v>
          </cell>
          <cell r="J986">
            <v>1427507208</v>
          </cell>
          <cell r="K986">
            <v>1424918808</v>
          </cell>
          <cell r="L986" t="b">
            <v>0</v>
          </cell>
          <cell r="M986">
            <v>3</v>
          </cell>
          <cell r="N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>
            <v>6</v>
          </cell>
          <cell r="H987" t="str">
            <v>DE</v>
          </cell>
          <cell r="I987" t="str">
            <v>EUR</v>
          </cell>
          <cell r="J987">
            <v>1451602800</v>
          </cell>
          <cell r="K987">
            <v>1449011610</v>
          </cell>
          <cell r="L987" t="b">
            <v>0</v>
          </cell>
          <cell r="M987">
            <v>23</v>
          </cell>
          <cell r="N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>
            <v>13</v>
          </cell>
          <cell r="H988" t="str">
            <v>GB</v>
          </cell>
          <cell r="I988" t="str">
            <v>GBP</v>
          </cell>
          <cell r="J988">
            <v>1452384000</v>
          </cell>
          <cell r="K988">
            <v>1447698300</v>
          </cell>
          <cell r="L988" t="b">
            <v>0</v>
          </cell>
          <cell r="M988">
            <v>23</v>
          </cell>
          <cell r="N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>
            <v>13</v>
          </cell>
          <cell r="H989" t="str">
            <v>NL</v>
          </cell>
          <cell r="I989" t="str">
            <v>EUR</v>
          </cell>
          <cell r="J989">
            <v>1403507050</v>
          </cell>
          <cell r="K989">
            <v>1400051050</v>
          </cell>
          <cell r="L989" t="b">
            <v>0</v>
          </cell>
          <cell r="M989">
            <v>41</v>
          </cell>
          <cell r="N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>
            <v>0</v>
          </cell>
          <cell r="H990" t="str">
            <v>IT</v>
          </cell>
          <cell r="I990" t="str">
            <v>EUR</v>
          </cell>
          <cell r="J990">
            <v>1475310825</v>
          </cell>
          <cell r="K990">
            <v>1472718825</v>
          </cell>
          <cell r="L990" t="b">
            <v>0</v>
          </cell>
          <cell r="M990">
            <v>0</v>
          </cell>
          <cell r="N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>
            <v>17</v>
          </cell>
          <cell r="H991" t="str">
            <v>US</v>
          </cell>
          <cell r="I991" t="str">
            <v>USD</v>
          </cell>
          <cell r="J991">
            <v>1475101495</v>
          </cell>
          <cell r="K991">
            <v>1472509495</v>
          </cell>
          <cell r="L991" t="b">
            <v>0</v>
          </cell>
          <cell r="M991">
            <v>32</v>
          </cell>
          <cell r="N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>
            <v>0</v>
          </cell>
          <cell r="H992" t="str">
            <v>US</v>
          </cell>
          <cell r="I992" t="str">
            <v>USD</v>
          </cell>
          <cell r="J992">
            <v>1409770164</v>
          </cell>
          <cell r="K992">
            <v>1407178164</v>
          </cell>
          <cell r="L992" t="b">
            <v>0</v>
          </cell>
          <cell r="M992">
            <v>2</v>
          </cell>
          <cell r="N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>
            <v>4</v>
          </cell>
          <cell r="H993" t="str">
            <v>GB</v>
          </cell>
          <cell r="I993" t="str">
            <v>GBP</v>
          </cell>
          <cell r="J993">
            <v>1468349460</v>
          </cell>
          <cell r="K993">
            <v>1466186988</v>
          </cell>
          <cell r="L993" t="b">
            <v>0</v>
          </cell>
          <cell r="M993">
            <v>7</v>
          </cell>
          <cell r="N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>
            <v>0</v>
          </cell>
          <cell r="H994" t="str">
            <v>US</v>
          </cell>
          <cell r="I994" t="str">
            <v>USD</v>
          </cell>
          <cell r="J994">
            <v>1462655519</v>
          </cell>
          <cell r="K994">
            <v>1457475119</v>
          </cell>
          <cell r="L994" t="b">
            <v>0</v>
          </cell>
          <cell r="M994">
            <v>4</v>
          </cell>
          <cell r="N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>
            <v>25</v>
          </cell>
          <cell r="H995" t="str">
            <v>US</v>
          </cell>
          <cell r="I995" t="str">
            <v>USD</v>
          </cell>
          <cell r="J995">
            <v>1478926800</v>
          </cell>
          <cell r="K995">
            <v>1476054568</v>
          </cell>
          <cell r="L995" t="b">
            <v>0</v>
          </cell>
          <cell r="M995">
            <v>196</v>
          </cell>
          <cell r="N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>
            <v>2</v>
          </cell>
          <cell r="H996" t="str">
            <v>US</v>
          </cell>
          <cell r="I996" t="str">
            <v>USD</v>
          </cell>
          <cell r="J996">
            <v>1417388340</v>
          </cell>
          <cell r="K996">
            <v>1412835530</v>
          </cell>
          <cell r="L996" t="b">
            <v>0</v>
          </cell>
          <cell r="M996">
            <v>11</v>
          </cell>
          <cell r="N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>
            <v>7</v>
          </cell>
          <cell r="H997" t="str">
            <v>US</v>
          </cell>
          <cell r="I997" t="str">
            <v>USD</v>
          </cell>
          <cell r="J997">
            <v>1417276800</v>
          </cell>
          <cell r="K997">
            <v>1415140480</v>
          </cell>
          <cell r="L997" t="b">
            <v>0</v>
          </cell>
          <cell r="M997">
            <v>9</v>
          </cell>
          <cell r="N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>
            <v>2</v>
          </cell>
          <cell r="H998" t="str">
            <v>US</v>
          </cell>
          <cell r="I998" t="str">
            <v>USD</v>
          </cell>
          <cell r="J998">
            <v>1406474820</v>
          </cell>
          <cell r="K998">
            <v>1403902060</v>
          </cell>
          <cell r="L998" t="b">
            <v>0</v>
          </cell>
          <cell r="M998">
            <v>5</v>
          </cell>
          <cell r="N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>
            <v>1</v>
          </cell>
          <cell r="H999" t="str">
            <v>US</v>
          </cell>
          <cell r="I999" t="str">
            <v>USD</v>
          </cell>
          <cell r="J999">
            <v>1417145297</v>
          </cell>
          <cell r="K999">
            <v>1414549697</v>
          </cell>
          <cell r="L999" t="b">
            <v>0</v>
          </cell>
          <cell r="M999">
            <v>8</v>
          </cell>
          <cell r="N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>
            <v>59</v>
          </cell>
          <cell r="H1000" t="str">
            <v>CA</v>
          </cell>
          <cell r="I1000" t="str">
            <v>CAD</v>
          </cell>
          <cell r="J1000">
            <v>1447909401</v>
          </cell>
          <cell r="K1000">
            <v>1444017801</v>
          </cell>
          <cell r="L1000" t="b">
            <v>0</v>
          </cell>
          <cell r="M1000">
            <v>229</v>
          </cell>
          <cell r="N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>
            <v>8</v>
          </cell>
          <cell r="H1001" t="str">
            <v>CA</v>
          </cell>
          <cell r="I1001" t="str">
            <v>CAD</v>
          </cell>
          <cell r="J1001">
            <v>1415865720</v>
          </cell>
          <cell r="K1001">
            <v>1413270690</v>
          </cell>
          <cell r="L1001" t="b">
            <v>0</v>
          </cell>
          <cell r="M1001">
            <v>40</v>
          </cell>
          <cell r="N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>
            <v>2</v>
          </cell>
          <cell r="H1002" t="str">
            <v>US</v>
          </cell>
          <cell r="I1002" t="str">
            <v>USD</v>
          </cell>
          <cell r="J1002">
            <v>1489537560</v>
          </cell>
          <cell r="K1002">
            <v>1484357160</v>
          </cell>
          <cell r="L1002" t="b">
            <v>0</v>
          </cell>
          <cell r="M1002">
            <v>6</v>
          </cell>
          <cell r="N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>
            <v>104</v>
          </cell>
          <cell r="H1003" t="str">
            <v>GB</v>
          </cell>
          <cell r="I1003" t="str">
            <v>GBP</v>
          </cell>
          <cell r="J1003">
            <v>1485796613</v>
          </cell>
          <cell r="K1003">
            <v>1481908613</v>
          </cell>
          <cell r="L1003" t="b">
            <v>0</v>
          </cell>
          <cell r="M1003">
            <v>4</v>
          </cell>
          <cell r="N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>
            <v>30</v>
          </cell>
          <cell r="H1004" t="str">
            <v>US</v>
          </cell>
          <cell r="I1004" t="str">
            <v>USD</v>
          </cell>
          <cell r="J1004">
            <v>1450331940</v>
          </cell>
          <cell r="K1004">
            <v>1447777514</v>
          </cell>
          <cell r="L1004" t="b">
            <v>0</v>
          </cell>
          <cell r="M1004">
            <v>22</v>
          </cell>
          <cell r="N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>
            <v>16</v>
          </cell>
          <cell r="H1005" t="str">
            <v>FR</v>
          </cell>
          <cell r="I1005" t="str">
            <v>EUR</v>
          </cell>
          <cell r="J1005">
            <v>1489680061</v>
          </cell>
          <cell r="K1005">
            <v>1487091661</v>
          </cell>
          <cell r="L1005" t="b">
            <v>0</v>
          </cell>
          <cell r="M1005">
            <v>15</v>
          </cell>
          <cell r="N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>
            <v>82</v>
          </cell>
          <cell r="H1006" t="str">
            <v>US</v>
          </cell>
          <cell r="I1006" t="str">
            <v>USD</v>
          </cell>
          <cell r="J1006">
            <v>1455814827</v>
          </cell>
          <cell r="K1006">
            <v>1453222827</v>
          </cell>
          <cell r="L1006" t="b">
            <v>0</v>
          </cell>
          <cell r="M1006">
            <v>95</v>
          </cell>
          <cell r="N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>
            <v>75</v>
          </cell>
          <cell r="H1007" t="str">
            <v>US</v>
          </cell>
          <cell r="I1007" t="str">
            <v>USD</v>
          </cell>
          <cell r="J1007">
            <v>1446217183</v>
          </cell>
          <cell r="K1007">
            <v>1443538783</v>
          </cell>
          <cell r="L1007" t="b">
            <v>0</v>
          </cell>
          <cell r="M1007">
            <v>161</v>
          </cell>
          <cell r="N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>
            <v>6</v>
          </cell>
          <cell r="H1008" t="str">
            <v>US</v>
          </cell>
          <cell r="I1008" t="str">
            <v>USD</v>
          </cell>
          <cell r="J1008">
            <v>1418368260</v>
          </cell>
          <cell r="K1008">
            <v>1417654672</v>
          </cell>
          <cell r="L1008" t="b">
            <v>0</v>
          </cell>
          <cell r="M1008">
            <v>8</v>
          </cell>
          <cell r="N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>
            <v>44</v>
          </cell>
          <cell r="H1009" t="str">
            <v>US</v>
          </cell>
          <cell r="I1009" t="str">
            <v>USD</v>
          </cell>
          <cell r="J1009">
            <v>1481727623</v>
          </cell>
          <cell r="K1009">
            <v>1478095223</v>
          </cell>
          <cell r="L1009" t="b">
            <v>0</v>
          </cell>
          <cell r="M1009">
            <v>76</v>
          </cell>
          <cell r="N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>
            <v>0</v>
          </cell>
          <cell r="H1010" t="str">
            <v>MX</v>
          </cell>
          <cell r="I1010" t="str">
            <v>MXN</v>
          </cell>
          <cell r="J1010">
            <v>1482953115</v>
          </cell>
          <cell r="K1010">
            <v>1480361115</v>
          </cell>
          <cell r="L1010" t="b">
            <v>0</v>
          </cell>
          <cell r="M1010">
            <v>1</v>
          </cell>
          <cell r="N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>
            <v>13</v>
          </cell>
          <cell r="H1011" t="str">
            <v>US</v>
          </cell>
          <cell r="I1011" t="str">
            <v>USD</v>
          </cell>
          <cell r="J1011">
            <v>1466346646</v>
          </cell>
          <cell r="K1011">
            <v>1463754646</v>
          </cell>
          <cell r="L1011" t="b">
            <v>0</v>
          </cell>
          <cell r="M1011">
            <v>101</v>
          </cell>
          <cell r="N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>
            <v>0</v>
          </cell>
          <cell r="H1012" t="str">
            <v>US</v>
          </cell>
          <cell r="I1012" t="str">
            <v>USD</v>
          </cell>
          <cell r="J1012">
            <v>1473044340</v>
          </cell>
          <cell r="K1012">
            <v>1468180462</v>
          </cell>
          <cell r="L1012" t="b">
            <v>0</v>
          </cell>
          <cell r="M1012">
            <v>4</v>
          </cell>
          <cell r="N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>
            <v>0</v>
          </cell>
          <cell r="H1013" t="str">
            <v>US</v>
          </cell>
          <cell r="I1013" t="str">
            <v>USD</v>
          </cell>
          <cell r="J1013">
            <v>1418938395</v>
          </cell>
          <cell r="K1013">
            <v>1415050395</v>
          </cell>
          <cell r="L1013" t="b">
            <v>0</v>
          </cell>
          <cell r="M1013">
            <v>1</v>
          </cell>
          <cell r="N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>
            <v>21535</v>
          </cell>
          <cell r="H1014" t="str">
            <v>US</v>
          </cell>
          <cell r="I1014" t="str">
            <v>USD</v>
          </cell>
          <cell r="J1014">
            <v>1485254052</v>
          </cell>
          <cell r="K1014">
            <v>1481366052</v>
          </cell>
          <cell r="L1014" t="b">
            <v>0</v>
          </cell>
          <cell r="M1014">
            <v>775</v>
          </cell>
          <cell r="N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>
            <v>35</v>
          </cell>
          <cell r="H1015" t="str">
            <v>US</v>
          </cell>
          <cell r="I1015" t="str">
            <v>USD</v>
          </cell>
          <cell r="J1015">
            <v>1451419200</v>
          </cell>
          <cell r="K1015">
            <v>1449000056</v>
          </cell>
          <cell r="L1015" t="b">
            <v>0</v>
          </cell>
          <cell r="M1015">
            <v>90</v>
          </cell>
          <cell r="N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>
            <v>31</v>
          </cell>
          <cell r="H1016" t="str">
            <v>US</v>
          </cell>
          <cell r="I1016" t="str">
            <v>USD</v>
          </cell>
          <cell r="J1016">
            <v>1420070615</v>
          </cell>
          <cell r="K1016">
            <v>1415750615</v>
          </cell>
          <cell r="L1016" t="b">
            <v>0</v>
          </cell>
          <cell r="M1016">
            <v>16</v>
          </cell>
          <cell r="N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>
            <v>3</v>
          </cell>
          <cell r="H1017" t="str">
            <v>CH</v>
          </cell>
          <cell r="I1017" t="str">
            <v>CHF</v>
          </cell>
          <cell r="J1017">
            <v>1448489095</v>
          </cell>
          <cell r="K1017">
            <v>1445893495</v>
          </cell>
          <cell r="L1017" t="b">
            <v>0</v>
          </cell>
          <cell r="M1017">
            <v>6</v>
          </cell>
          <cell r="N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>
            <v>3</v>
          </cell>
          <cell r="H1018" t="str">
            <v>US</v>
          </cell>
          <cell r="I1018" t="str">
            <v>USD</v>
          </cell>
          <cell r="J1018">
            <v>1459992856</v>
          </cell>
          <cell r="K1018">
            <v>1456108456</v>
          </cell>
          <cell r="L1018" t="b">
            <v>0</v>
          </cell>
          <cell r="M1018">
            <v>38</v>
          </cell>
          <cell r="N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>
            <v>23</v>
          </cell>
          <cell r="H1019" t="str">
            <v>US</v>
          </cell>
          <cell r="I1019" t="str">
            <v>USD</v>
          </cell>
          <cell r="J1019">
            <v>1448125935</v>
          </cell>
          <cell r="K1019">
            <v>1444666335</v>
          </cell>
          <cell r="L1019" t="b">
            <v>0</v>
          </cell>
          <cell r="M1019">
            <v>355</v>
          </cell>
          <cell r="N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>
            <v>3</v>
          </cell>
          <cell r="H1020" t="str">
            <v>US</v>
          </cell>
          <cell r="I1020" t="str">
            <v>USD</v>
          </cell>
          <cell r="J1020">
            <v>1468496933</v>
          </cell>
          <cell r="K1020">
            <v>1465904933</v>
          </cell>
          <cell r="L1020" t="b">
            <v>0</v>
          </cell>
          <cell r="M1020">
            <v>7</v>
          </cell>
          <cell r="N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>
            <v>47</v>
          </cell>
          <cell r="H1021" t="str">
            <v>US</v>
          </cell>
          <cell r="I1021" t="str">
            <v>USD</v>
          </cell>
          <cell r="J1021">
            <v>1423092149</v>
          </cell>
          <cell r="K1021">
            <v>1420500149</v>
          </cell>
          <cell r="L1021" t="b">
            <v>0</v>
          </cell>
          <cell r="M1021">
            <v>400</v>
          </cell>
          <cell r="N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>
            <v>206</v>
          </cell>
          <cell r="H1022" t="str">
            <v>CA</v>
          </cell>
          <cell r="I1022" t="str">
            <v>CAD</v>
          </cell>
          <cell r="J1022">
            <v>1433206020</v>
          </cell>
          <cell r="K1022">
            <v>1430617209</v>
          </cell>
          <cell r="L1022" t="b">
            <v>0</v>
          </cell>
          <cell r="M1022">
            <v>30</v>
          </cell>
          <cell r="N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>
            <v>352</v>
          </cell>
          <cell r="H1023" t="str">
            <v>US</v>
          </cell>
          <cell r="I1023" t="str">
            <v>USD</v>
          </cell>
          <cell r="J1023">
            <v>1445054400</v>
          </cell>
          <cell r="K1023">
            <v>1443074571</v>
          </cell>
          <cell r="L1023" t="b">
            <v>1</v>
          </cell>
          <cell r="M1023">
            <v>478</v>
          </cell>
          <cell r="N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>
            <v>115</v>
          </cell>
          <cell r="H1024" t="str">
            <v>US</v>
          </cell>
          <cell r="I1024" t="str">
            <v>USD</v>
          </cell>
          <cell r="J1024">
            <v>1431876677</v>
          </cell>
          <cell r="K1024">
            <v>1429284677</v>
          </cell>
          <cell r="L1024" t="b">
            <v>1</v>
          </cell>
          <cell r="M1024">
            <v>74</v>
          </cell>
          <cell r="N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>
            <v>237</v>
          </cell>
          <cell r="H1025" t="str">
            <v>GB</v>
          </cell>
          <cell r="I1025" t="str">
            <v>GBP</v>
          </cell>
          <cell r="J1025">
            <v>1434837861</v>
          </cell>
          <cell r="K1025">
            <v>1432245861</v>
          </cell>
          <cell r="L1025" t="b">
            <v>0</v>
          </cell>
          <cell r="M1025">
            <v>131</v>
          </cell>
          <cell r="N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>
            <v>119</v>
          </cell>
          <cell r="H1026" t="str">
            <v>SE</v>
          </cell>
          <cell r="I1026" t="str">
            <v>SEK</v>
          </cell>
          <cell r="J1026">
            <v>1454248563</v>
          </cell>
          <cell r="K1026">
            <v>1451656563</v>
          </cell>
          <cell r="L1026" t="b">
            <v>1</v>
          </cell>
          <cell r="M1026">
            <v>61</v>
          </cell>
          <cell r="N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>
            <v>110</v>
          </cell>
          <cell r="H1027" t="str">
            <v>US</v>
          </cell>
          <cell r="I1027" t="str">
            <v>USD</v>
          </cell>
          <cell r="J1027">
            <v>1426532437</v>
          </cell>
          <cell r="K1027">
            <v>1423944037</v>
          </cell>
          <cell r="L1027" t="b">
            <v>1</v>
          </cell>
          <cell r="M1027">
            <v>1071</v>
          </cell>
          <cell r="N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>
            <v>100</v>
          </cell>
          <cell r="H1028" t="str">
            <v>GB</v>
          </cell>
          <cell r="I1028" t="str">
            <v>GBP</v>
          </cell>
          <cell r="J1028">
            <v>1459414016</v>
          </cell>
          <cell r="K1028">
            <v>1456480016</v>
          </cell>
          <cell r="L1028" t="b">
            <v>1</v>
          </cell>
          <cell r="M1028">
            <v>122</v>
          </cell>
          <cell r="N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>
            <v>103</v>
          </cell>
          <cell r="H1029" t="str">
            <v>US</v>
          </cell>
          <cell r="I1029" t="str">
            <v>USD</v>
          </cell>
          <cell r="J1029">
            <v>1414025347</v>
          </cell>
          <cell r="K1029">
            <v>1411433347</v>
          </cell>
          <cell r="L1029" t="b">
            <v>1</v>
          </cell>
          <cell r="M1029">
            <v>111</v>
          </cell>
          <cell r="N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>
            <v>117</v>
          </cell>
          <cell r="H1030" t="str">
            <v>GB</v>
          </cell>
          <cell r="I1030" t="str">
            <v>GBP</v>
          </cell>
          <cell r="J1030">
            <v>1488830400</v>
          </cell>
          <cell r="K1030">
            <v>1484924605</v>
          </cell>
          <cell r="L1030" t="b">
            <v>1</v>
          </cell>
          <cell r="M1030">
            <v>255</v>
          </cell>
          <cell r="N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>
            <v>112</v>
          </cell>
          <cell r="H1031" t="str">
            <v>SE</v>
          </cell>
          <cell r="I1031" t="str">
            <v>SEK</v>
          </cell>
          <cell r="J1031">
            <v>1428184740</v>
          </cell>
          <cell r="K1031">
            <v>1423501507</v>
          </cell>
          <cell r="L1031" t="b">
            <v>0</v>
          </cell>
          <cell r="M1031">
            <v>141</v>
          </cell>
          <cell r="N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>
            <v>342</v>
          </cell>
          <cell r="H1032" t="str">
            <v>US</v>
          </cell>
          <cell r="I1032" t="str">
            <v>USD</v>
          </cell>
          <cell r="J1032">
            <v>1473680149</v>
          </cell>
          <cell r="K1032">
            <v>1472470549</v>
          </cell>
          <cell r="L1032" t="b">
            <v>0</v>
          </cell>
          <cell r="M1032">
            <v>159</v>
          </cell>
          <cell r="N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>
            <v>107</v>
          </cell>
          <cell r="H1033" t="str">
            <v>US</v>
          </cell>
          <cell r="I1033" t="str">
            <v>USD</v>
          </cell>
          <cell r="J1033">
            <v>1450290010</v>
          </cell>
          <cell r="K1033">
            <v>1447698010</v>
          </cell>
          <cell r="L1033" t="b">
            <v>0</v>
          </cell>
          <cell r="M1033">
            <v>99</v>
          </cell>
          <cell r="N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>
            <v>108</v>
          </cell>
          <cell r="H1034" t="str">
            <v>US</v>
          </cell>
          <cell r="I1034" t="str">
            <v>USD</v>
          </cell>
          <cell r="J1034">
            <v>1466697625</v>
          </cell>
          <cell r="K1034">
            <v>1464105625</v>
          </cell>
          <cell r="L1034" t="b">
            <v>0</v>
          </cell>
          <cell r="M1034">
            <v>96</v>
          </cell>
          <cell r="N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>
            <v>103</v>
          </cell>
          <cell r="H1035" t="str">
            <v>GB</v>
          </cell>
          <cell r="I1035" t="str">
            <v>GBP</v>
          </cell>
          <cell r="J1035">
            <v>1481564080</v>
          </cell>
          <cell r="K1035">
            <v>1479144880</v>
          </cell>
          <cell r="L1035" t="b">
            <v>0</v>
          </cell>
          <cell r="M1035">
            <v>27</v>
          </cell>
          <cell r="N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>
            <v>130</v>
          </cell>
          <cell r="H1036" t="str">
            <v>US</v>
          </cell>
          <cell r="I1036" t="str">
            <v>USD</v>
          </cell>
          <cell r="J1036">
            <v>1470369540</v>
          </cell>
          <cell r="K1036">
            <v>1467604804</v>
          </cell>
          <cell r="L1036" t="b">
            <v>0</v>
          </cell>
          <cell r="M1036">
            <v>166</v>
          </cell>
          <cell r="N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>
            <v>108</v>
          </cell>
          <cell r="H1037" t="str">
            <v>US</v>
          </cell>
          <cell r="I1037" t="str">
            <v>USD</v>
          </cell>
          <cell r="J1037">
            <v>1423668220</v>
          </cell>
          <cell r="K1037">
            <v>1421076220</v>
          </cell>
          <cell r="L1037" t="b">
            <v>0</v>
          </cell>
          <cell r="M1037">
            <v>76</v>
          </cell>
          <cell r="N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>
            <v>112</v>
          </cell>
          <cell r="H1038" t="str">
            <v>US</v>
          </cell>
          <cell r="I1038" t="str">
            <v>USD</v>
          </cell>
          <cell r="J1038">
            <v>1357545600</v>
          </cell>
          <cell r="K1038">
            <v>1354790790</v>
          </cell>
          <cell r="L1038" t="b">
            <v>0</v>
          </cell>
          <cell r="M1038">
            <v>211</v>
          </cell>
          <cell r="N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>
            <v>102</v>
          </cell>
          <cell r="H1039" t="str">
            <v>US</v>
          </cell>
          <cell r="I1039" t="str">
            <v>USD</v>
          </cell>
          <cell r="J1039">
            <v>1431925200</v>
          </cell>
          <cell r="K1039">
            <v>1429991062</v>
          </cell>
          <cell r="L1039" t="b">
            <v>0</v>
          </cell>
          <cell r="M1039">
            <v>21</v>
          </cell>
          <cell r="N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>
            <v>145</v>
          </cell>
          <cell r="H1040" t="str">
            <v>US</v>
          </cell>
          <cell r="I1040" t="str">
            <v>USD</v>
          </cell>
          <cell r="J1040">
            <v>1458362023</v>
          </cell>
          <cell r="K1040">
            <v>1455773623</v>
          </cell>
          <cell r="L1040" t="b">
            <v>0</v>
          </cell>
          <cell r="M1040">
            <v>61</v>
          </cell>
          <cell r="N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>
            <v>128</v>
          </cell>
          <cell r="H1041" t="str">
            <v>US</v>
          </cell>
          <cell r="I1041" t="str">
            <v>USD</v>
          </cell>
          <cell r="J1041">
            <v>1481615940</v>
          </cell>
          <cell r="K1041">
            <v>1479436646</v>
          </cell>
          <cell r="L1041" t="b">
            <v>0</v>
          </cell>
          <cell r="M1041">
            <v>30</v>
          </cell>
          <cell r="N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>
            <v>0</v>
          </cell>
          <cell r="H1042" t="str">
            <v>US</v>
          </cell>
          <cell r="I1042" t="str">
            <v>USD</v>
          </cell>
          <cell r="J1042">
            <v>1472317209</v>
          </cell>
          <cell r="K1042">
            <v>1469725209</v>
          </cell>
          <cell r="L1042" t="b">
            <v>0</v>
          </cell>
          <cell r="M1042">
            <v>1</v>
          </cell>
          <cell r="N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>
            <v>0</v>
          </cell>
          <cell r="H1043" t="str">
            <v>US</v>
          </cell>
          <cell r="I1043" t="str">
            <v>USD</v>
          </cell>
          <cell r="J1043">
            <v>1406769992</v>
          </cell>
          <cell r="K1043">
            <v>1405041992</v>
          </cell>
          <cell r="L1043" t="b">
            <v>0</v>
          </cell>
          <cell r="M1043">
            <v>0</v>
          </cell>
          <cell r="N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>
            <v>2</v>
          </cell>
          <cell r="H1044" t="str">
            <v>US</v>
          </cell>
          <cell r="I1044" t="str">
            <v>USD</v>
          </cell>
          <cell r="J1044">
            <v>1410516000</v>
          </cell>
          <cell r="K1044">
            <v>1406824948</v>
          </cell>
          <cell r="L1044" t="b">
            <v>0</v>
          </cell>
          <cell r="M1044">
            <v>1</v>
          </cell>
          <cell r="N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>
            <v>9</v>
          </cell>
          <cell r="H1045" t="str">
            <v>US</v>
          </cell>
          <cell r="I1045" t="str">
            <v>USD</v>
          </cell>
          <cell r="J1045">
            <v>1432101855</v>
          </cell>
          <cell r="K1045">
            <v>1429509855</v>
          </cell>
          <cell r="L1045" t="b">
            <v>0</v>
          </cell>
          <cell r="M1045">
            <v>292</v>
          </cell>
          <cell r="N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>
            <v>0</v>
          </cell>
          <cell r="H1046" t="str">
            <v>US</v>
          </cell>
          <cell r="I1046" t="str">
            <v>USD</v>
          </cell>
          <cell r="J1046">
            <v>1425587220</v>
          </cell>
          <cell r="K1046">
            <v>1420668801</v>
          </cell>
          <cell r="L1046" t="b">
            <v>0</v>
          </cell>
          <cell r="M1046">
            <v>2</v>
          </cell>
          <cell r="N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>
            <v>3</v>
          </cell>
          <cell r="H1047" t="str">
            <v>US</v>
          </cell>
          <cell r="I1047" t="str">
            <v>USD</v>
          </cell>
          <cell r="J1047">
            <v>1408827550</v>
          </cell>
          <cell r="K1047">
            <v>1406235550</v>
          </cell>
          <cell r="L1047" t="b">
            <v>0</v>
          </cell>
          <cell r="M1047">
            <v>8</v>
          </cell>
          <cell r="N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>
            <v>0</v>
          </cell>
          <cell r="H1048" t="str">
            <v>DE</v>
          </cell>
          <cell r="I1048" t="str">
            <v>EUR</v>
          </cell>
          <cell r="J1048">
            <v>1451161560</v>
          </cell>
          <cell r="K1048">
            <v>1447273560</v>
          </cell>
          <cell r="L1048" t="b">
            <v>0</v>
          </cell>
          <cell r="M1048">
            <v>0</v>
          </cell>
          <cell r="N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>
            <v>0</v>
          </cell>
          <cell r="H1049" t="str">
            <v>US</v>
          </cell>
          <cell r="I1049" t="str">
            <v>USD</v>
          </cell>
          <cell r="J1049">
            <v>1415219915</v>
          </cell>
          <cell r="K1049">
            <v>1412624315</v>
          </cell>
          <cell r="L1049" t="b">
            <v>0</v>
          </cell>
          <cell r="M1049">
            <v>1</v>
          </cell>
          <cell r="N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>
            <v>1</v>
          </cell>
          <cell r="H1050" t="str">
            <v>US</v>
          </cell>
          <cell r="I1050" t="str">
            <v>USD</v>
          </cell>
          <cell r="J1050">
            <v>1474766189</v>
          </cell>
          <cell r="K1050">
            <v>1471310189</v>
          </cell>
          <cell r="L1050" t="b">
            <v>0</v>
          </cell>
          <cell r="M1050">
            <v>4</v>
          </cell>
          <cell r="N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>
            <v>0</v>
          </cell>
          <cell r="H1051" t="str">
            <v>US</v>
          </cell>
          <cell r="I1051" t="str">
            <v>USD</v>
          </cell>
          <cell r="J1051">
            <v>1455272445</v>
          </cell>
          <cell r="K1051">
            <v>1452680445</v>
          </cell>
          <cell r="L1051" t="b">
            <v>0</v>
          </cell>
          <cell r="M1051">
            <v>0</v>
          </cell>
          <cell r="N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>
            <v>0</v>
          </cell>
          <cell r="H1052" t="str">
            <v>US</v>
          </cell>
          <cell r="I1052" t="str">
            <v>USD</v>
          </cell>
          <cell r="J1052">
            <v>1442257677</v>
          </cell>
          <cell r="K1052">
            <v>1439665677</v>
          </cell>
          <cell r="L1052" t="b">
            <v>0</v>
          </cell>
          <cell r="M1052">
            <v>0</v>
          </cell>
          <cell r="N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>
            <v>0</v>
          </cell>
          <cell r="H1053" t="str">
            <v>US</v>
          </cell>
          <cell r="I1053" t="str">
            <v>USD</v>
          </cell>
          <cell r="J1053">
            <v>1409098825</v>
          </cell>
          <cell r="K1053">
            <v>1406679625</v>
          </cell>
          <cell r="L1053" t="b">
            <v>0</v>
          </cell>
          <cell r="M1053">
            <v>0</v>
          </cell>
          <cell r="N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>
            <v>0</v>
          </cell>
          <cell r="H1054" t="str">
            <v>US</v>
          </cell>
          <cell r="I1054" t="str">
            <v>USD</v>
          </cell>
          <cell r="J1054">
            <v>1465243740</v>
          </cell>
          <cell r="K1054">
            <v>1461438495</v>
          </cell>
          <cell r="L1054" t="b">
            <v>0</v>
          </cell>
          <cell r="M1054">
            <v>0</v>
          </cell>
          <cell r="N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>
            <v>1</v>
          </cell>
          <cell r="H1055" t="str">
            <v>US</v>
          </cell>
          <cell r="I1055" t="str">
            <v>USD</v>
          </cell>
          <cell r="J1055">
            <v>1488773332</v>
          </cell>
          <cell r="K1055">
            <v>1486613332</v>
          </cell>
          <cell r="L1055" t="b">
            <v>0</v>
          </cell>
          <cell r="M1055">
            <v>1</v>
          </cell>
          <cell r="N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>
            <v>0</v>
          </cell>
          <cell r="H1056" t="str">
            <v>US</v>
          </cell>
          <cell r="I1056" t="str">
            <v>USD</v>
          </cell>
          <cell r="J1056">
            <v>1407708000</v>
          </cell>
          <cell r="K1056">
            <v>1405110399</v>
          </cell>
          <cell r="L1056" t="b">
            <v>0</v>
          </cell>
          <cell r="M1056">
            <v>0</v>
          </cell>
          <cell r="N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>
            <v>0</v>
          </cell>
          <cell r="H1057" t="str">
            <v>US</v>
          </cell>
          <cell r="I1057" t="str">
            <v>USD</v>
          </cell>
          <cell r="J1057">
            <v>1457394545</v>
          </cell>
          <cell r="K1057">
            <v>1454802545</v>
          </cell>
          <cell r="L1057" t="b">
            <v>0</v>
          </cell>
          <cell r="M1057">
            <v>0</v>
          </cell>
          <cell r="N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>
            <v>0</v>
          </cell>
          <cell r="H1058" t="str">
            <v>US</v>
          </cell>
          <cell r="I1058" t="str">
            <v>USD</v>
          </cell>
          <cell r="J1058">
            <v>1429892177</v>
          </cell>
          <cell r="K1058">
            <v>1424711777</v>
          </cell>
          <cell r="L1058" t="b">
            <v>0</v>
          </cell>
          <cell r="M1058">
            <v>0</v>
          </cell>
          <cell r="N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>
            <v>0</v>
          </cell>
          <cell r="H1059" t="str">
            <v>US</v>
          </cell>
          <cell r="I1059" t="str">
            <v>USD</v>
          </cell>
          <cell r="J1059">
            <v>1480888483</v>
          </cell>
          <cell r="K1059">
            <v>1478292883</v>
          </cell>
          <cell r="L1059" t="b">
            <v>0</v>
          </cell>
          <cell r="M1059">
            <v>0</v>
          </cell>
          <cell r="N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>
            <v>0</v>
          </cell>
          <cell r="H1060" t="str">
            <v>US</v>
          </cell>
          <cell r="I1060" t="str">
            <v>USD</v>
          </cell>
          <cell r="J1060">
            <v>1427328000</v>
          </cell>
          <cell r="K1060">
            <v>1423777043</v>
          </cell>
          <cell r="L1060" t="b">
            <v>0</v>
          </cell>
          <cell r="M1060">
            <v>0</v>
          </cell>
          <cell r="N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>
            <v>0</v>
          </cell>
          <cell r="H1061" t="str">
            <v>US</v>
          </cell>
          <cell r="I1061" t="str">
            <v>USD</v>
          </cell>
          <cell r="J1061">
            <v>1426269456</v>
          </cell>
          <cell r="K1061">
            <v>1423681056</v>
          </cell>
          <cell r="L1061" t="b">
            <v>0</v>
          </cell>
          <cell r="M1061">
            <v>0</v>
          </cell>
          <cell r="N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>
            <v>1</v>
          </cell>
          <cell r="H1062" t="str">
            <v>US</v>
          </cell>
          <cell r="I1062" t="str">
            <v>USD</v>
          </cell>
          <cell r="J1062">
            <v>1429134893</v>
          </cell>
          <cell r="K1062">
            <v>1426542893</v>
          </cell>
          <cell r="L1062" t="b">
            <v>0</v>
          </cell>
          <cell r="M1062">
            <v>1</v>
          </cell>
          <cell r="N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>
            <v>0</v>
          </cell>
          <cell r="H1063" t="str">
            <v>US</v>
          </cell>
          <cell r="I1063" t="str">
            <v>USD</v>
          </cell>
          <cell r="J1063">
            <v>1462150800</v>
          </cell>
          <cell r="K1063">
            <v>1456987108</v>
          </cell>
          <cell r="L1063" t="b">
            <v>0</v>
          </cell>
          <cell r="M1063">
            <v>0</v>
          </cell>
          <cell r="N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>
            <v>95</v>
          </cell>
          <cell r="H1064" t="str">
            <v>US</v>
          </cell>
          <cell r="I1064" t="str">
            <v>USD</v>
          </cell>
          <cell r="J1064">
            <v>1468351341</v>
          </cell>
          <cell r="K1064">
            <v>1467746541</v>
          </cell>
          <cell r="L1064" t="b">
            <v>0</v>
          </cell>
          <cell r="M1064">
            <v>4</v>
          </cell>
          <cell r="N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>
            <v>0</v>
          </cell>
          <cell r="H1065" t="str">
            <v>US</v>
          </cell>
          <cell r="I1065" t="str">
            <v>USD</v>
          </cell>
          <cell r="J1065">
            <v>1472604262</v>
          </cell>
          <cell r="K1065">
            <v>1470012262</v>
          </cell>
          <cell r="L1065" t="b">
            <v>0</v>
          </cell>
          <cell r="M1065">
            <v>0</v>
          </cell>
          <cell r="N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>
            <v>9</v>
          </cell>
          <cell r="H1066" t="str">
            <v>US</v>
          </cell>
          <cell r="I1066" t="str">
            <v>USD</v>
          </cell>
          <cell r="J1066">
            <v>1373174903</v>
          </cell>
          <cell r="K1066">
            <v>1369286903</v>
          </cell>
          <cell r="L1066" t="b">
            <v>0</v>
          </cell>
          <cell r="M1066">
            <v>123</v>
          </cell>
          <cell r="N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>
            <v>3</v>
          </cell>
          <cell r="H1067" t="str">
            <v>AU</v>
          </cell>
          <cell r="I1067" t="str">
            <v>AUD</v>
          </cell>
          <cell r="J1067">
            <v>1392800922</v>
          </cell>
          <cell r="K1067">
            <v>1390381722</v>
          </cell>
          <cell r="L1067" t="b">
            <v>0</v>
          </cell>
          <cell r="M1067">
            <v>5</v>
          </cell>
          <cell r="N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>
            <v>3</v>
          </cell>
          <cell r="H1068" t="str">
            <v>US</v>
          </cell>
          <cell r="I1068" t="str">
            <v>USD</v>
          </cell>
          <cell r="J1068">
            <v>1375657582</v>
          </cell>
          <cell r="K1068">
            <v>1371769582</v>
          </cell>
          <cell r="L1068" t="b">
            <v>0</v>
          </cell>
          <cell r="M1068">
            <v>148</v>
          </cell>
          <cell r="N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>
            <v>26</v>
          </cell>
          <cell r="H1069" t="str">
            <v>US</v>
          </cell>
          <cell r="I1069" t="str">
            <v>USD</v>
          </cell>
          <cell r="J1069">
            <v>1387657931</v>
          </cell>
          <cell r="K1069">
            <v>1385065931</v>
          </cell>
          <cell r="L1069" t="b">
            <v>0</v>
          </cell>
          <cell r="M1069">
            <v>10</v>
          </cell>
          <cell r="N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>
            <v>0</v>
          </cell>
          <cell r="H1070" t="str">
            <v>US</v>
          </cell>
          <cell r="I1070" t="str">
            <v>USD</v>
          </cell>
          <cell r="J1070">
            <v>1460274864</v>
          </cell>
          <cell r="K1070">
            <v>1457686464</v>
          </cell>
          <cell r="L1070" t="b">
            <v>0</v>
          </cell>
          <cell r="M1070">
            <v>4</v>
          </cell>
          <cell r="N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>
            <v>39</v>
          </cell>
          <cell r="H1071" t="str">
            <v>US</v>
          </cell>
          <cell r="I1071" t="str">
            <v>USD</v>
          </cell>
          <cell r="J1071">
            <v>1385447459</v>
          </cell>
          <cell r="K1071">
            <v>1382679059</v>
          </cell>
          <cell r="L1071" t="b">
            <v>0</v>
          </cell>
          <cell r="M1071">
            <v>21</v>
          </cell>
          <cell r="N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>
            <v>1</v>
          </cell>
          <cell r="H1072" t="str">
            <v>US</v>
          </cell>
          <cell r="I1072" t="str">
            <v>USD</v>
          </cell>
          <cell r="J1072">
            <v>1349050622</v>
          </cell>
          <cell r="K1072">
            <v>1347322622</v>
          </cell>
          <cell r="L1072" t="b">
            <v>0</v>
          </cell>
          <cell r="M1072">
            <v>2</v>
          </cell>
          <cell r="N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>
            <v>0</v>
          </cell>
          <cell r="H1073" t="str">
            <v>NO</v>
          </cell>
          <cell r="I1073" t="str">
            <v>NOK</v>
          </cell>
          <cell r="J1073">
            <v>1447787093</v>
          </cell>
          <cell r="K1073">
            <v>1445191493</v>
          </cell>
          <cell r="L1073" t="b">
            <v>0</v>
          </cell>
          <cell r="M1073">
            <v>0</v>
          </cell>
          <cell r="N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>
            <v>0</v>
          </cell>
          <cell r="H1074" t="str">
            <v>US</v>
          </cell>
          <cell r="I1074" t="str">
            <v>USD</v>
          </cell>
          <cell r="J1074">
            <v>1391630297</v>
          </cell>
          <cell r="K1074">
            <v>1389038297</v>
          </cell>
          <cell r="L1074" t="b">
            <v>0</v>
          </cell>
          <cell r="M1074">
            <v>4</v>
          </cell>
          <cell r="N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>
            <v>1</v>
          </cell>
          <cell r="H1075" t="str">
            <v>US</v>
          </cell>
          <cell r="I1075" t="str">
            <v>USD</v>
          </cell>
          <cell r="J1075">
            <v>1318806541</v>
          </cell>
          <cell r="K1075">
            <v>1316214541</v>
          </cell>
          <cell r="L1075" t="b">
            <v>0</v>
          </cell>
          <cell r="M1075">
            <v>1</v>
          </cell>
          <cell r="N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>
            <v>6</v>
          </cell>
          <cell r="H1076" t="str">
            <v>US</v>
          </cell>
          <cell r="I1076" t="str">
            <v>USD</v>
          </cell>
          <cell r="J1076">
            <v>1388808545</v>
          </cell>
          <cell r="K1076">
            <v>1386216545</v>
          </cell>
          <cell r="L1076" t="b">
            <v>0</v>
          </cell>
          <cell r="M1076">
            <v>30</v>
          </cell>
          <cell r="N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>
            <v>5</v>
          </cell>
          <cell r="H1077" t="str">
            <v>US</v>
          </cell>
          <cell r="I1077" t="str">
            <v>USD</v>
          </cell>
          <cell r="J1077">
            <v>1336340516</v>
          </cell>
          <cell r="K1077">
            <v>1333748516</v>
          </cell>
          <cell r="L1077" t="b">
            <v>0</v>
          </cell>
          <cell r="M1077">
            <v>3</v>
          </cell>
          <cell r="N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>
            <v>63</v>
          </cell>
          <cell r="H1078" t="str">
            <v>US</v>
          </cell>
          <cell r="I1078" t="str">
            <v>USD</v>
          </cell>
          <cell r="J1078">
            <v>1410426250</v>
          </cell>
          <cell r="K1078">
            <v>1405674250</v>
          </cell>
          <cell r="L1078" t="b">
            <v>0</v>
          </cell>
          <cell r="M1078">
            <v>975</v>
          </cell>
          <cell r="N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>
            <v>29</v>
          </cell>
          <cell r="H1079" t="str">
            <v>US</v>
          </cell>
          <cell r="I1079" t="str">
            <v>USD</v>
          </cell>
          <cell r="J1079">
            <v>1452744011</v>
          </cell>
          <cell r="K1079">
            <v>1450152011</v>
          </cell>
          <cell r="L1079" t="b">
            <v>0</v>
          </cell>
          <cell r="M1079">
            <v>167</v>
          </cell>
          <cell r="N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>
            <v>8</v>
          </cell>
          <cell r="H1080" t="str">
            <v>US</v>
          </cell>
          <cell r="I1080" t="str">
            <v>USD</v>
          </cell>
          <cell r="J1080">
            <v>1311309721</v>
          </cell>
          <cell r="K1080">
            <v>1307421721</v>
          </cell>
          <cell r="L1080" t="b">
            <v>0</v>
          </cell>
          <cell r="M1080">
            <v>5</v>
          </cell>
          <cell r="N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>
            <v>3</v>
          </cell>
          <cell r="H1081" t="str">
            <v>DE</v>
          </cell>
          <cell r="I1081" t="str">
            <v>EUR</v>
          </cell>
          <cell r="J1081">
            <v>1463232936</v>
          </cell>
          <cell r="K1081">
            <v>1461072936</v>
          </cell>
          <cell r="L1081" t="b">
            <v>0</v>
          </cell>
          <cell r="M1081">
            <v>18</v>
          </cell>
          <cell r="N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>
            <v>9</v>
          </cell>
          <cell r="H1082" t="str">
            <v>US</v>
          </cell>
          <cell r="I1082" t="str">
            <v>USD</v>
          </cell>
          <cell r="J1082">
            <v>1399778333</v>
          </cell>
          <cell r="K1082">
            <v>1397186333</v>
          </cell>
          <cell r="L1082" t="b">
            <v>0</v>
          </cell>
          <cell r="M1082">
            <v>98</v>
          </cell>
          <cell r="N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>
            <v>0</v>
          </cell>
          <cell r="H1083" t="str">
            <v>US</v>
          </cell>
          <cell r="I1083" t="str">
            <v>USD</v>
          </cell>
          <cell r="J1083">
            <v>1422483292</v>
          </cell>
          <cell r="K1083">
            <v>1419891292</v>
          </cell>
          <cell r="L1083" t="b">
            <v>0</v>
          </cell>
          <cell r="M1083">
            <v>4</v>
          </cell>
          <cell r="N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>
            <v>1</v>
          </cell>
          <cell r="H1084" t="str">
            <v>US</v>
          </cell>
          <cell r="I1084" t="str">
            <v>USD</v>
          </cell>
          <cell r="J1084">
            <v>1344635088</v>
          </cell>
          <cell r="K1084">
            <v>1342043088</v>
          </cell>
          <cell r="L1084" t="b">
            <v>0</v>
          </cell>
          <cell r="M1084">
            <v>3</v>
          </cell>
          <cell r="N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>
            <v>1</v>
          </cell>
          <cell r="H1085" t="str">
            <v>CA</v>
          </cell>
          <cell r="I1085" t="str">
            <v>CAD</v>
          </cell>
          <cell r="J1085">
            <v>1406994583</v>
          </cell>
          <cell r="K1085">
            <v>1401810583</v>
          </cell>
          <cell r="L1085" t="b">
            <v>0</v>
          </cell>
          <cell r="M1085">
            <v>1</v>
          </cell>
          <cell r="N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>
            <v>0</v>
          </cell>
          <cell r="H1086" t="str">
            <v>US</v>
          </cell>
          <cell r="I1086" t="str">
            <v>USD</v>
          </cell>
          <cell r="J1086">
            <v>1407534804</v>
          </cell>
          <cell r="K1086">
            <v>1404942804</v>
          </cell>
          <cell r="L1086" t="b">
            <v>0</v>
          </cell>
          <cell r="M1086">
            <v>0</v>
          </cell>
          <cell r="N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>
            <v>3</v>
          </cell>
          <cell r="H1087" t="str">
            <v>CA</v>
          </cell>
          <cell r="I1087" t="str">
            <v>CAD</v>
          </cell>
          <cell r="J1087">
            <v>1457967975</v>
          </cell>
          <cell r="K1087">
            <v>1455379575</v>
          </cell>
          <cell r="L1087" t="b">
            <v>0</v>
          </cell>
          <cell r="M1087">
            <v>9</v>
          </cell>
          <cell r="N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>
            <v>0</v>
          </cell>
          <cell r="H1088" t="str">
            <v>US</v>
          </cell>
          <cell r="I1088" t="str">
            <v>USD</v>
          </cell>
          <cell r="J1088">
            <v>1408913291</v>
          </cell>
          <cell r="K1088">
            <v>1406321291</v>
          </cell>
          <cell r="L1088" t="b">
            <v>0</v>
          </cell>
          <cell r="M1088">
            <v>2</v>
          </cell>
          <cell r="N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>
            <v>0</v>
          </cell>
          <cell r="H1089" t="str">
            <v>US</v>
          </cell>
          <cell r="I1089" t="str">
            <v>USD</v>
          </cell>
          <cell r="J1089">
            <v>1402852087</v>
          </cell>
          <cell r="K1089">
            <v>1400260087</v>
          </cell>
          <cell r="L1089" t="b">
            <v>0</v>
          </cell>
          <cell r="M1089">
            <v>0</v>
          </cell>
          <cell r="N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>
            <v>14</v>
          </cell>
          <cell r="H1090" t="str">
            <v>US</v>
          </cell>
          <cell r="I1090" t="str">
            <v>USD</v>
          </cell>
          <cell r="J1090">
            <v>1398366667</v>
          </cell>
          <cell r="K1090">
            <v>1395774667</v>
          </cell>
          <cell r="L1090" t="b">
            <v>0</v>
          </cell>
          <cell r="M1090">
            <v>147</v>
          </cell>
          <cell r="N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>
            <v>8</v>
          </cell>
          <cell r="H1091" t="str">
            <v>FR</v>
          </cell>
          <cell r="I1091" t="str">
            <v>EUR</v>
          </cell>
          <cell r="J1091">
            <v>1435293175</v>
          </cell>
          <cell r="K1091">
            <v>1432701175</v>
          </cell>
          <cell r="L1091" t="b">
            <v>0</v>
          </cell>
          <cell r="M1091">
            <v>49</v>
          </cell>
          <cell r="N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>
            <v>0</v>
          </cell>
          <cell r="H1092" t="str">
            <v>AU</v>
          </cell>
          <cell r="I1092" t="str">
            <v>AUD</v>
          </cell>
          <cell r="J1092">
            <v>1432873653</v>
          </cell>
          <cell r="K1092">
            <v>1430281653</v>
          </cell>
          <cell r="L1092" t="b">
            <v>0</v>
          </cell>
          <cell r="M1092">
            <v>1</v>
          </cell>
          <cell r="N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>
            <v>13</v>
          </cell>
          <cell r="H1093" t="str">
            <v>GB</v>
          </cell>
          <cell r="I1093" t="str">
            <v>GBP</v>
          </cell>
          <cell r="J1093">
            <v>1460313672</v>
          </cell>
          <cell r="K1093">
            <v>1457725272</v>
          </cell>
          <cell r="L1093" t="b">
            <v>0</v>
          </cell>
          <cell r="M1093">
            <v>2</v>
          </cell>
          <cell r="N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>
            <v>1</v>
          </cell>
          <cell r="H1094" t="str">
            <v>US</v>
          </cell>
          <cell r="I1094" t="str">
            <v>USD</v>
          </cell>
          <cell r="J1094">
            <v>1357432638</v>
          </cell>
          <cell r="K1094">
            <v>1354840638</v>
          </cell>
          <cell r="L1094" t="b">
            <v>0</v>
          </cell>
          <cell r="M1094">
            <v>7</v>
          </cell>
          <cell r="N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>
            <v>14</v>
          </cell>
          <cell r="H1095" t="str">
            <v>CA</v>
          </cell>
          <cell r="I1095" t="str">
            <v>CAD</v>
          </cell>
          <cell r="J1095">
            <v>1455232937</v>
          </cell>
          <cell r="K1095">
            <v>1453936937</v>
          </cell>
          <cell r="L1095" t="b">
            <v>0</v>
          </cell>
          <cell r="M1095">
            <v>4</v>
          </cell>
          <cell r="N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>
            <v>18</v>
          </cell>
          <cell r="H1096" t="str">
            <v>US</v>
          </cell>
          <cell r="I1096" t="str">
            <v>USD</v>
          </cell>
          <cell r="J1096">
            <v>1318180033</v>
          </cell>
          <cell r="K1096">
            <v>1315588033</v>
          </cell>
          <cell r="L1096" t="b">
            <v>0</v>
          </cell>
          <cell r="M1096">
            <v>27</v>
          </cell>
          <cell r="N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>
            <v>5</v>
          </cell>
          <cell r="H1097" t="str">
            <v>US</v>
          </cell>
          <cell r="I1097" t="str">
            <v>USD</v>
          </cell>
          <cell r="J1097">
            <v>1377867220</v>
          </cell>
          <cell r="K1097">
            <v>1375275220</v>
          </cell>
          <cell r="L1097" t="b">
            <v>0</v>
          </cell>
          <cell r="M1097">
            <v>94</v>
          </cell>
          <cell r="N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>
            <v>18</v>
          </cell>
          <cell r="H1098" t="str">
            <v>US</v>
          </cell>
          <cell r="I1098" t="str">
            <v>USD</v>
          </cell>
          <cell r="J1098">
            <v>1412393400</v>
          </cell>
          <cell r="K1098">
            <v>1409747154</v>
          </cell>
          <cell r="L1098" t="b">
            <v>0</v>
          </cell>
          <cell r="M1098">
            <v>29</v>
          </cell>
          <cell r="N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>
            <v>0</v>
          </cell>
          <cell r="H1099" t="str">
            <v>US</v>
          </cell>
          <cell r="I1099" t="str">
            <v>USD</v>
          </cell>
          <cell r="J1099">
            <v>1393786877</v>
          </cell>
          <cell r="K1099">
            <v>1390330877</v>
          </cell>
          <cell r="L1099" t="b">
            <v>0</v>
          </cell>
          <cell r="M1099">
            <v>7</v>
          </cell>
          <cell r="N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>
            <v>7</v>
          </cell>
          <cell r="H1100" t="str">
            <v>US</v>
          </cell>
          <cell r="I1100" t="str">
            <v>USD</v>
          </cell>
          <cell r="J1100">
            <v>1397413095</v>
          </cell>
          <cell r="K1100">
            <v>1394821095</v>
          </cell>
          <cell r="L1100" t="b">
            <v>0</v>
          </cell>
          <cell r="M1100">
            <v>22</v>
          </cell>
          <cell r="N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>
            <v>1</v>
          </cell>
          <cell r="H1101" t="str">
            <v>GB</v>
          </cell>
          <cell r="I1101" t="str">
            <v>GBP</v>
          </cell>
          <cell r="J1101">
            <v>1431547468</v>
          </cell>
          <cell r="K1101">
            <v>1428955468</v>
          </cell>
          <cell r="L1101" t="b">
            <v>0</v>
          </cell>
          <cell r="M1101">
            <v>1</v>
          </cell>
          <cell r="N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>
            <v>3</v>
          </cell>
          <cell r="H1102" t="str">
            <v>DE</v>
          </cell>
          <cell r="I1102" t="str">
            <v>EUR</v>
          </cell>
          <cell r="J1102">
            <v>1455417571</v>
          </cell>
          <cell r="K1102">
            <v>1452825571</v>
          </cell>
          <cell r="L1102" t="b">
            <v>0</v>
          </cell>
          <cell r="M1102">
            <v>10</v>
          </cell>
          <cell r="N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>
            <v>0</v>
          </cell>
          <cell r="H1103" t="str">
            <v>US</v>
          </cell>
          <cell r="I1103" t="str">
            <v>USD</v>
          </cell>
          <cell r="J1103">
            <v>1468519920</v>
          </cell>
          <cell r="K1103">
            <v>1466188338</v>
          </cell>
          <cell r="L1103" t="b">
            <v>0</v>
          </cell>
          <cell r="M1103">
            <v>6</v>
          </cell>
          <cell r="N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>
            <v>5</v>
          </cell>
          <cell r="H1104" t="str">
            <v>US</v>
          </cell>
          <cell r="I1104" t="str">
            <v>USD</v>
          </cell>
          <cell r="J1104">
            <v>1386568740</v>
          </cell>
          <cell r="K1104">
            <v>1383095125</v>
          </cell>
          <cell r="L1104" t="b">
            <v>0</v>
          </cell>
          <cell r="M1104">
            <v>24</v>
          </cell>
          <cell r="N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>
            <v>2</v>
          </cell>
          <cell r="H1105" t="str">
            <v>US</v>
          </cell>
          <cell r="I1105" t="str">
            <v>USD</v>
          </cell>
          <cell r="J1105">
            <v>1466227190</v>
          </cell>
          <cell r="K1105">
            <v>1461043190</v>
          </cell>
          <cell r="L1105" t="b">
            <v>0</v>
          </cell>
          <cell r="M1105">
            <v>15</v>
          </cell>
          <cell r="N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>
            <v>5</v>
          </cell>
          <cell r="H1106" t="str">
            <v>GB</v>
          </cell>
          <cell r="I1106" t="str">
            <v>GBP</v>
          </cell>
          <cell r="J1106">
            <v>1402480221</v>
          </cell>
          <cell r="K1106">
            <v>1399888221</v>
          </cell>
          <cell r="L1106" t="b">
            <v>0</v>
          </cell>
          <cell r="M1106">
            <v>37</v>
          </cell>
          <cell r="N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>
            <v>0</v>
          </cell>
          <cell r="H1107" t="str">
            <v>US</v>
          </cell>
          <cell r="I1107" t="str">
            <v>USD</v>
          </cell>
          <cell r="J1107">
            <v>1395627327</v>
          </cell>
          <cell r="K1107">
            <v>1393038927</v>
          </cell>
          <cell r="L1107" t="b">
            <v>0</v>
          </cell>
          <cell r="M1107">
            <v>20</v>
          </cell>
          <cell r="N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>
            <v>41</v>
          </cell>
          <cell r="H1108" t="str">
            <v>US</v>
          </cell>
          <cell r="I1108" t="str">
            <v>USD</v>
          </cell>
          <cell r="J1108">
            <v>1333557975</v>
          </cell>
          <cell r="K1108">
            <v>1330969575</v>
          </cell>
          <cell r="L1108" t="b">
            <v>0</v>
          </cell>
          <cell r="M1108">
            <v>7</v>
          </cell>
          <cell r="N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>
            <v>0</v>
          </cell>
          <cell r="H1109" t="str">
            <v>US</v>
          </cell>
          <cell r="I1109" t="str">
            <v>USD</v>
          </cell>
          <cell r="J1109">
            <v>1406148024</v>
          </cell>
          <cell r="K1109">
            <v>1403556024</v>
          </cell>
          <cell r="L1109" t="b">
            <v>0</v>
          </cell>
          <cell r="M1109">
            <v>0</v>
          </cell>
          <cell r="N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>
            <v>3</v>
          </cell>
          <cell r="H1110" t="str">
            <v>US</v>
          </cell>
          <cell r="I1110" t="str">
            <v>USD</v>
          </cell>
          <cell r="J1110">
            <v>1334326635</v>
          </cell>
          <cell r="K1110">
            <v>1329146235</v>
          </cell>
          <cell r="L1110" t="b">
            <v>0</v>
          </cell>
          <cell r="M1110">
            <v>21</v>
          </cell>
          <cell r="N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>
            <v>0</v>
          </cell>
          <cell r="H1111" t="str">
            <v>US</v>
          </cell>
          <cell r="I1111" t="str">
            <v>USD</v>
          </cell>
          <cell r="J1111">
            <v>1479495790</v>
          </cell>
          <cell r="K1111">
            <v>1476900190</v>
          </cell>
          <cell r="L1111" t="b">
            <v>0</v>
          </cell>
          <cell r="M1111">
            <v>3</v>
          </cell>
          <cell r="N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>
            <v>1</v>
          </cell>
          <cell r="H1112" t="str">
            <v>US</v>
          </cell>
          <cell r="I1112" t="str">
            <v>USD</v>
          </cell>
          <cell r="J1112">
            <v>1354919022</v>
          </cell>
          <cell r="K1112">
            <v>1352327022</v>
          </cell>
          <cell r="L1112" t="b">
            <v>0</v>
          </cell>
          <cell r="M1112">
            <v>11</v>
          </cell>
          <cell r="N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>
            <v>0</v>
          </cell>
          <cell r="H1113" t="str">
            <v>US</v>
          </cell>
          <cell r="I1113" t="str">
            <v>USD</v>
          </cell>
          <cell r="J1113">
            <v>1452228790</v>
          </cell>
          <cell r="K1113">
            <v>1449636790</v>
          </cell>
          <cell r="L1113" t="b">
            <v>0</v>
          </cell>
          <cell r="M1113">
            <v>1</v>
          </cell>
          <cell r="N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>
            <v>36</v>
          </cell>
          <cell r="H1114" t="str">
            <v>US</v>
          </cell>
          <cell r="I1114" t="str">
            <v>USD</v>
          </cell>
          <cell r="J1114">
            <v>1421656200</v>
          </cell>
          <cell r="K1114">
            <v>1416507211</v>
          </cell>
          <cell r="L1114" t="b">
            <v>0</v>
          </cell>
          <cell r="M1114">
            <v>312</v>
          </cell>
          <cell r="N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>
            <v>1</v>
          </cell>
          <cell r="H1115" t="str">
            <v>GB</v>
          </cell>
          <cell r="I1115" t="str">
            <v>GBP</v>
          </cell>
          <cell r="J1115">
            <v>1408058820</v>
          </cell>
          <cell r="K1115">
            <v>1405466820</v>
          </cell>
          <cell r="L1115" t="b">
            <v>0</v>
          </cell>
          <cell r="M1115">
            <v>1</v>
          </cell>
          <cell r="N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>
            <v>0</v>
          </cell>
          <cell r="H1116" t="str">
            <v>GB</v>
          </cell>
          <cell r="I1116" t="str">
            <v>GBP</v>
          </cell>
          <cell r="J1116">
            <v>1381306687</v>
          </cell>
          <cell r="K1116">
            <v>1378714687</v>
          </cell>
          <cell r="L1116" t="b">
            <v>0</v>
          </cell>
          <cell r="M1116">
            <v>3</v>
          </cell>
          <cell r="N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>
            <v>0</v>
          </cell>
          <cell r="H1117" t="str">
            <v>US</v>
          </cell>
          <cell r="I1117" t="str">
            <v>USD</v>
          </cell>
          <cell r="J1117">
            <v>1459352495</v>
          </cell>
          <cell r="K1117">
            <v>1456764095</v>
          </cell>
          <cell r="L1117" t="b">
            <v>0</v>
          </cell>
          <cell r="M1117">
            <v>4</v>
          </cell>
          <cell r="N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>
            <v>0</v>
          </cell>
          <cell r="H1118" t="str">
            <v>US</v>
          </cell>
          <cell r="I1118" t="str">
            <v>USD</v>
          </cell>
          <cell r="J1118">
            <v>1339273208</v>
          </cell>
          <cell r="K1118">
            <v>1334089208</v>
          </cell>
          <cell r="L1118" t="b">
            <v>0</v>
          </cell>
          <cell r="M1118">
            <v>10</v>
          </cell>
          <cell r="N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>
            <v>8</v>
          </cell>
          <cell r="H1119" t="str">
            <v>DE</v>
          </cell>
          <cell r="I1119" t="str">
            <v>EUR</v>
          </cell>
          <cell r="J1119">
            <v>1451053313</v>
          </cell>
          <cell r="K1119">
            <v>1448461313</v>
          </cell>
          <cell r="L1119" t="b">
            <v>0</v>
          </cell>
          <cell r="M1119">
            <v>8</v>
          </cell>
          <cell r="N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>
            <v>2</v>
          </cell>
          <cell r="H1120" t="str">
            <v>AU</v>
          </cell>
          <cell r="I1120" t="str">
            <v>AUD</v>
          </cell>
          <cell r="J1120">
            <v>1396666779</v>
          </cell>
          <cell r="K1120">
            <v>1394078379</v>
          </cell>
          <cell r="L1120" t="b">
            <v>0</v>
          </cell>
          <cell r="M1120">
            <v>3</v>
          </cell>
          <cell r="N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>
            <v>0</v>
          </cell>
          <cell r="H1121" t="str">
            <v>US</v>
          </cell>
          <cell r="I1121" t="str">
            <v>USD</v>
          </cell>
          <cell r="J1121">
            <v>1396810864</v>
          </cell>
          <cell r="K1121">
            <v>1395687664</v>
          </cell>
          <cell r="L1121" t="b">
            <v>0</v>
          </cell>
          <cell r="M1121">
            <v>1</v>
          </cell>
          <cell r="N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>
            <v>0</v>
          </cell>
          <cell r="H1122" t="str">
            <v>US</v>
          </cell>
          <cell r="I1122" t="str">
            <v>USD</v>
          </cell>
          <cell r="J1122">
            <v>1319835400</v>
          </cell>
          <cell r="K1122">
            <v>1315947400</v>
          </cell>
          <cell r="L1122" t="b">
            <v>0</v>
          </cell>
          <cell r="M1122">
            <v>0</v>
          </cell>
          <cell r="N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>
            <v>0</v>
          </cell>
          <cell r="H1123" t="str">
            <v>US</v>
          </cell>
          <cell r="I1123" t="str">
            <v>USD</v>
          </cell>
          <cell r="J1123">
            <v>1457904316</v>
          </cell>
          <cell r="K1123">
            <v>1455315916</v>
          </cell>
          <cell r="L1123" t="b">
            <v>0</v>
          </cell>
          <cell r="M1123">
            <v>5</v>
          </cell>
          <cell r="N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>
            <v>0</v>
          </cell>
          <cell r="H1124" t="str">
            <v>GB</v>
          </cell>
          <cell r="I1124" t="str">
            <v>GBP</v>
          </cell>
          <cell r="J1124">
            <v>1369932825</v>
          </cell>
          <cell r="K1124">
            <v>1368723225</v>
          </cell>
          <cell r="L1124" t="b">
            <v>0</v>
          </cell>
          <cell r="M1124">
            <v>0</v>
          </cell>
          <cell r="N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>
            <v>0</v>
          </cell>
          <cell r="H1125" t="str">
            <v>US</v>
          </cell>
          <cell r="I1125" t="str">
            <v>USD</v>
          </cell>
          <cell r="J1125">
            <v>1397910848</v>
          </cell>
          <cell r="K1125">
            <v>1395318848</v>
          </cell>
          <cell r="L1125" t="b">
            <v>0</v>
          </cell>
          <cell r="M1125">
            <v>3</v>
          </cell>
          <cell r="N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>
            <v>0</v>
          </cell>
          <cell r="H1126" t="str">
            <v>US</v>
          </cell>
          <cell r="I1126" t="str">
            <v>USD</v>
          </cell>
          <cell r="J1126">
            <v>1430409651</v>
          </cell>
          <cell r="K1126">
            <v>1427817651</v>
          </cell>
          <cell r="L1126" t="b">
            <v>0</v>
          </cell>
          <cell r="M1126">
            <v>7</v>
          </cell>
          <cell r="N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>
            <v>0</v>
          </cell>
          <cell r="H1127" t="str">
            <v>GB</v>
          </cell>
          <cell r="I1127" t="str">
            <v>GBP</v>
          </cell>
          <cell r="J1127">
            <v>1443193130</v>
          </cell>
          <cell r="K1127">
            <v>1438009130</v>
          </cell>
          <cell r="L1127" t="b">
            <v>0</v>
          </cell>
          <cell r="M1127">
            <v>0</v>
          </cell>
          <cell r="N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>
            <v>1</v>
          </cell>
          <cell r="H1128" t="str">
            <v>US</v>
          </cell>
          <cell r="I1128" t="str">
            <v>USD</v>
          </cell>
          <cell r="J1128">
            <v>1468482694</v>
          </cell>
          <cell r="K1128">
            <v>1465890694</v>
          </cell>
          <cell r="L1128" t="b">
            <v>0</v>
          </cell>
          <cell r="M1128">
            <v>2</v>
          </cell>
          <cell r="N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>
            <v>2</v>
          </cell>
          <cell r="H1129" t="str">
            <v>US</v>
          </cell>
          <cell r="I1129" t="str">
            <v>USD</v>
          </cell>
          <cell r="J1129">
            <v>1416000600</v>
          </cell>
          <cell r="K1129">
            <v>1413318600</v>
          </cell>
          <cell r="L1129" t="b">
            <v>0</v>
          </cell>
          <cell r="M1129">
            <v>23</v>
          </cell>
          <cell r="N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>
            <v>0</v>
          </cell>
          <cell r="H1130" t="str">
            <v>GB</v>
          </cell>
          <cell r="I1130" t="str">
            <v>GBP</v>
          </cell>
          <cell r="J1130">
            <v>1407425717</v>
          </cell>
          <cell r="K1130">
            <v>1404833717</v>
          </cell>
          <cell r="L1130" t="b">
            <v>0</v>
          </cell>
          <cell r="M1130">
            <v>1</v>
          </cell>
          <cell r="N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>
            <v>0</v>
          </cell>
          <cell r="H1131" t="str">
            <v>US</v>
          </cell>
          <cell r="I1131" t="str">
            <v>USD</v>
          </cell>
          <cell r="J1131">
            <v>1465107693</v>
          </cell>
          <cell r="K1131">
            <v>1462515693</v>
          </cell>
          <cell r="L1131" t="b">
            <v>0</v>
          </cell>
          <cell r="M1131">
            <v>2</v>
          </cell>
          <cell r="N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>
            <v>0</v>
          </cell>
          <cell r="H1132" t="str">
            <v>US</v>
          </cell>
          <cell r="I1132" t="str">
            <v>USD</v>
          </cell>
          <cell r="J1132">
            <v>1416963300</v>
          </cell>
          <cell r="K1132">
            <v>1411775700</v>
          </cell>
          <cell r="L1132" t="b">
            <v>0</v>
          </cell>
          <cell r="M1132">
            <v>3</v>
          </cell>
          <cell r="N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>
            <v>0</v>
          </cell>
          <cell r="H1133" t="str">
            <v>AU</v>
          </cell>
          <cell r="I1133" t="str">
            <v>AUD</v>
          </cell>
          <cell r="J1133">
            <v>1450993668</v>
          </cell>
          <cell r="K1133">
            <v>1448401668</v>
          </cell>
          <cell r="L1133" t="b">
            <v>0</v>
          </cell>
          <cell r="M1133">
            <v>0</v>
          </cell>
          <cell r="N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>
            <v>14</v>
          </cell>
          <cell r="H1134" t="str">
            <v>CA</v>
          </cell>
          <cell r="I1134" t="str">
            <v>CAD</v>
          </cell>
          <cell r="J1134">
            <v>1483238771</v>
          </cell>
          <cell r="K1134">
            <v>1480646771</v>
          </cell>
          <cell r="L1134" t="b">
            <v>0</v>
          </cell>
          <cell r="M1134">
            <v>13</v>
          </cell>
          <cell r="N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>
            <v>1</v>
          </cell>
          <cell r="H1135" t="str">
            <v>GB</v>
          </cell>
          <cell r="I1135" t="str">
            <v>GBP</v>
          </cell>
          <cell r="J1135">
            <v>1406799981</v>
          </cell>
          <cell r="K1135">
            <v>1404207981</v>
          </cell>
          <cell r="L1135" t="b">
            <v>0</v>
          </cell>
          <cell r="M1135">
            <v>1</v>
          </cell>
          <cell r="N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>
            <v>0</v>
          </cell>
          <cell r="H1136" t="str">
            <v>AU</v>
          </cell>
          <cell r="I1136" t="str">
            <v>AUD</v>
          </cell>
          <cell r="J1136">
            <v>1417235580</v>
          </cell>
          <cell r="K1136">
            <v>1416034228</v>
          </cell>
          <cell r="L1136" t="b">
            <v>0</v>
          </cell>
          <cell r="M1136">
            <v>1</v>
          </cell>
          <cell r="N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>
            <v>5</v>
          </cell>
          <cell r="H1137" t="str">
            <v>DE</v>
          </cell>
          <cell r="I1137" t="str">
            <v>EUR</v>
          </cell>
          <cell r="J1137">
            <v>1470527094</v>
          </cell>
          <cell r="K1137">
            <v>1467935094</v>
          </cell>
          <cell r="L1137" t="b">
            <v>0</v>
          </cell>
          <cell r="M1137">
            <v>1</v>
          </cell>
          <cell r="N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>
            <v>6</v>
          </cell>
          <cell r="H1138" t="str">
            <v>FR</v>
          </cell>
          <cell r="I1138" t="str">
            <v>EUR</v>
          </cell>
          <cell r="J1138">
            <v>1450541229</v>
          </cell>
          <cell r="K1138">
            <v>1447949229</v>
          </cell>
          <cell r="L1138" t="b">
            <v>0</v>
          </cell>
          <cell r="M1138">
            <v>6</v>
          </cell>
          <cell r="N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>
            <v>40</v>
          </cell>
          <cell r="H1139" t="str">
            <v>US</v>
          </cell>
          <cell r="I1139" t="str">
            <v>USD</v>
          </cell>
          <cell r="J1139">
            <v>1461440421</v>
          </cell>
          <cell r="K1139">
            <v>1458848421</v>
          </cell>
          <cell r="L1139" t="b">
            <v>0</v>
          </cell>
          <cell r="M1139">
            <v>39</v>
          </cell>
          <cell r="N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>
            <v>0</v>
          </cell>
          <cell r="H1140" t="str">
            <v>US</v>
          </cell>
          <cell r="I1140" t="str">
            <v>USD</v>
          </cell>
          <cell r="J1140">
            <v>1485035131</v>
          </cell>
          <cell r="K1140">
            <v>1483307131</v>
          </cell>
          <cell r="L1140" t="b">
            <v>0</v>
          </cell>
          <cell r="M1140">
            <v>4</v>
          </cell>
          <cell r="N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>
            <v>0</v>
          </cell>
          <cell r="H1141" t="str">
            <v>US</v>
          </cell>
          <cell r="I1141" t="str">
            <v>USD</v>
          </cell>
          <cell r="J1141">
            <v>1420100426</v>
          </cell>
          <cell r="K1141">
            <v>1417508426</v>
          </cell>
          <cell r="L1141" t="b">
            <v>0</v>
          </cell>
          <cell r="M1141">
            <v>1</v>
          </cell>
          <cell r="N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>
            <v>0</v>
          </cell>
          <cell r="H1142" t="str">
            <v>GB</v>
          </cell>
          <cell r="I1142" t="str">
            <v>GBP</v>
          </cell>
          <cell r="J1142">
            <v>1438859121</v>
          </cell>
          <cell r="K1142">
            <v>1436267121</v>
          </cell>
          <cell r="L1142" t="b">
            <v>0</v>
          </cell>
          <cell r="M1142">
            <v>0</v>
          </cell>
          <cell r="N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>
            <v>0</v>
          </cell>
          <cell r="H1143" t="str">
            <v>DE</v>
          </cell>
          <cell r="I1143" t="str">
            <v>EUR</v>
          </cell>
          <cell r="J1143">
            <v>1436460450</v>
          </cell>
          <cell r="K1143">
            <v>1433868450</v>
          </cell>
          <cell r="L1143" t="b">
            <v>0</v>
          </cell>
          <cell r="M1143">
            <v>0</v>
          </cell>
          <cell r="N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>
            <v>0</v>
          </cell>
          <cell r="H1144" t="str">
            <v>US</v>
          </cell>
          <cell r="I1144" t="str">
            <v>USD</v>
          </cell>
          <cell r="J1144">
            <v>1424131727</v>
          </cell>
          <cell r="K1144">
            <v>1421539727</v>
          </cell>
          <cell r="L1144" t="b">
            <v>0</v>
          </cell>
          <cell r="M1144">
            <v>0</v>
          </cell>
          <cell r="N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>
            <v>0</v>
          </cell>
          <cell r="H1145" t="str">
            <v>US</v>
          </cell>
          <cell r="I1145" t="str">
            <v>USD</v>
          </cell>
          <cell r="J1145">
            <v>1450327126</v>
          </cell>
          <cell r="K1145">
            <v>1447735126</v>
          </cell>
          <cell r="L1145" t="b">
            <v>0</v>
          </cell>
          <cell r="M1145">
            <v>8</v>
          </cell>
          <cell r="N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>
            <v>0</v>
          </cell>
          <cell r="H1146" t="str">
            <v>US</v>
          </cell>
          <cell r="I1146" t="str">
            <v>USD</v>
          </cell>
          <cell r="J1146">
            <v>1430281320</v>
          </cell>
          <cell r="K1146">
            <v>1427689320</v>
          </cell>
          <cell r="L1146" t="b">
            <v>0</v>
          </cell>
          <cell r="M1146">
            <v>0</v>
          </cell>
          <cell r="N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>
            <v>0</v>
          </cell>
          <cell r="H1147" t="str">
            <v>US</v>
          </cell>
          <cell r="I1147" t="str">
            <v>USD</v>
          </cell>
          <cell r="J1147">
            <v>1412272592</v>
          </cell>
          <cell r="K1147">
            <v>1407088592</v>
          </cell>
          <cell r="L1147" t="b">
            <v>0</v>
          </cell>
          <cell r="M1147">
            <v>1</v>
          </cell>
          <cell r="N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>
            <v>9</v>
          </cell>
          <cell r="H1148" t="str">
            <v>US</v>
          </cell>
          <cell r="I1148" t="str">
            <v>USD</v>
          </cell>
          <cell r="J1148">
            <v>1399071173</v>
          </cell>
          <cell r="K1148">
            <v>1395787973</v>
          </cell>
          <cell r="L1148" t="b">
            <v>0</v>
          </cell>
          <cell r="M1148">
            <v>12</v>
          </cell>
          <cell r="N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>
            <v>0</v>
          </cell>
          <cell r="H1149" t="str">
            <v>CA</v>
          </cell>
          <cell r="I1149" t="str">
            <v>CAD</v>
          </cell>
          <cell r="J1149">
            <v>1413760783</v>
          </cell>
          <cell r="K1149">
            <v>1408576783</v>
          </cell>
          <cell r="L1149" t="b">
            <v>0</v>
          </cell>
          <cell r="M1149">
            <v>0</v>
          </cell>
          <cell r="N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>
            <v>0</v>
          </cell>
          <cell r="H1150" t="str">
            <v>US</v>
          </cell>
          <cell r="I1150" t="str">
            <v>USD</v>
          </cell>
          <cell r="J1150">
            <v>1480568781</v>
          </cell>
          <cell r="K1150">
            <v>1477973181</v>
          </cell>
          <cell r="L1150" t="b">
            <v>0</v>
          </cell>
          <cell r="M1150">
            <v>3</v>
          </cell>
          <cell r="N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>
            <v>0</v>
          </cell>
          <cell r="H1151" t="str">
            <v>US</v>
          </cell>
          <cell r="I1151" t="str">
            <v>USD</v>
          </cell>
          <cell r="J1151">
            <v>1466096566</v>
          </cell>
          <cell r="K1151">
            <v>1463504566</v>
          </cell>
          <cell r="L1151" t="b">
            <v>0</v>
          </cell>
          <cell r="M1151">
            <v>2</v>
          </cell>
          <cell r="N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>
            <v>10</v>
          </cell>
          <cell r="H1152" t="str">
            <v>US</v>
          </cell>
          <cell r="I1152" t="str">
            <v>USD</v>
          </cell>
          <cell r="J1152">
            <v>1452293675</v>
          </cell>
          <cell r="K1152">
            <v>1447109675</v>
          </cell>
          <cell r="L1152" t="b">
            <v>0</v>
          </cell>
          <cell r="M1152">
            <v>6</v>
          </cell>
          <cell r="N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>
            <v>0</v>
          </cell>
          <cell r="H1153" t="str">
            <v>US</v>
          </cell>
          <cell r="I1153" t="str">
            <v>USD</v>
          </cell>
          <cell r="J1153">
            <v>1441592863</v>
          </cell>
          <cell r="K1153">
            <v>1439000863</v>
          </cell>
          <cell r="L1153" t="b">
            <v>0</v>
          </cell>
          <cell r="M1153">
            <v>0</v>
          </cell>
          <cell r="N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>
            <v>6</v>
          </cell>
          <cell r="H1154" t="str">
            <v>US</v>
          </cell>
          <cell r="I1154" t="str">
            <v>USD</v>
          </cell>
          <cell r="J1154">
            <v>1431709312</v>
          </cell>
          <cell r="K1154">
            <v>1429117312</v>
          </cell>
          <cell r="L1154" t="b">
            <v>0</v>
          </cell>
          <cell r="M1154">
            <v>15</v>
          </cell>
          <cell r="N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>
            <v>1</v>
          </cell>
          <cell r="H1155" t="str">
            <v>US</v>
          </cell>
          <cell r="I1155" t="str">
            <v>USD</v>
          </cell>
          <cell r="J1155">
            <v>1434647305</v>
          </cell>
          <cell r="K1155">
            <v>1432055305</v>
          </cell>
          <cell r="L1155" t="b">
            <v>0</v>
          </cell>
          <cell r="M1155">
            <v>1</v>
          </cell>
          <cell r="N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>
            <v>7</v>
          </cell>
          <cell r="H1156" t="str">
            <v>US</v>
          </cell>
          <cell r="I1156" t="str">
            <v>USD</v>
          </cell>
          <cell r="J1156">
            <v>1441507006</v>
          </cell>
          <cell r="K1156">
            <v>1438915006</v>
          </cell>
          <cell r="L1156" t="b">
            <v>0</v>
          </cell>
          <cell r="M1156">
            <v>3</v>
          </cell>
          <cell r="N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>
            <v>1</v>
          </cell>
          <cell r="H1157" t="str">
            <v>US</v>
          </cell>
          <cell r="I1157" t="str">
            <v>USD</v>
          </cell>
          <cell r="J1157">
            <v>1408040408</v>
          </cell>
          <cell r="K1157">
            <v>1405448408</v>
          </cell>
          <cell r="L1157" t="b">
            <v>0</v>
          </cell>
          <cell r="M1157">
            <v>8</v>
          </cell>
          <cell r="N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>
            <v>0</v>
          </cell>
          <cell r="H1158" t="str">
            <v>US</v>
          </cell>
          <cell r="I1158" t="str">
            <v>USD</v>
          </cell>
          <cell r="J1158">
            <v>1424742162</v>
          </cell>
          <cell r="K1158">
            <v>1422150162</v>
          </cell>
          <cell r="L1158" t="b">
            <v>0</v>
          </cell>
          <cell r="M1158">
            <v>0</v>
          </cell>
          <cell r="N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>
            <v>2</v>
          </cell>
          <cell r="H1159" t="str">
            <v>US</v>
          </cell>
          <cell r="I1159" t="str">
            <v>USD</v>
          </cell>
          <cell r="J1159">
            <v>1417795480</v>
          </cell>
          <cell r="K1159">
            <v>1412607880</v>
          </cell>
          <cell r="L1159" t="b">
            <v>0</v>
          </cell>
          <cell r="M1159">
            <v>3</v>
          </cell>
          <cell r="N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>
            <v>0</v>
          </cell>
          <cell r="H1160" t="str">
            <v>US</v>
          </cell>
          <cell r="I1160" t="str">
            <v>USD</v>
          </cell>
          <cell r="J1160">
            <v>1418091128</v>
          </cell>
          <cell r="K1160">
            <v>1415499128</v>
          </cell>
          <cell r="L1160" t="b">
            <v>0</v>
          </cell>
          <cell r="M1160">
            <v>3</v>
          </cell>
          <cell r="N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>
            <v>0</v>
          </cell>
          <cell r="H1161" t="str">
            <v>US</v>
          </cell>
          <cell r="I1161" t="str">
            <v>USD</v>
          </cell>
          <cell r="J1161">
            <v>1435679100</v>
          </cell>
          <cell r="K1161">
            <v>1433006765</v>
          </cell>
          <cell r="L1161" t="b">
            <v>0</v>
          </cell>
          <cell r="M1161">
            <v>0</v>
          </cell>
          <cell r="N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>
            <v>4</v>
          </cell>
          <cell r="H1162" t="str">
            <v>US</v>
          </cell>
          <cell r="I1162" t="str">
            <v>USD</v>
          </cell>
          <cell r="J1162">
            <v>1427510586</v>
          </cell>
          <cell r="K1162">
            <v>1424922186</v>
          </cell>
          <cell r="L1162" t="b">
            <v>0</v>
          </cell>
          <cell r="M1162">
            <v>19</v>
          </cell>
          <cell r="N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>
            <v>0</v>
          </cell>
          <cell r="H1163" t="str">
            <v>US</v>
          </cell>
          <cell r="I1163" t="str">
            <v>USD</v>
          </cell>
          <cell r="J1163">
            <v>1432047989</v>
          </cell>
          <cell r="K1163">
            <v>1430233589</v>
          </cell>
          <cell r="L1163" t="b">
            <v>0</v>
          </cell>
          <cell r="M1163">
            <v>0</v>
          </cell>
          <cell r="N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>
            <v>0</v>
          </cell>
          <cell r="H1164" t="str">
            <v>US</v>
          </cell>
          <cell r="I1164" t="str">
            <v>USD</v>
          </cell>
          <cell r="J1164">
            <v>1411662264</v>
          </cell>
          <cell r="K1164">
            <v>1408983864</v>
          </cell>
          <cell r="L1164" t="b">
            <v>0</v>
          </cell>
          <cell r="M1164">
            <v>2</v>
          </cell>
          <cell r="N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>
            <v>0</v>
          </cell>
          <cell r="H1165" t="str">
            <v>US</v>
          </cell>
          <cell r="I1165" t="str">
            <v>USD</v>
          </cell>
          <cell r="J1165">
            <v>1407604920</v>
          </cell>
          <cell r="K1165">
            <v>1405012920</v>
          </cell>
          <cell r="L1165" t="b">
            <v>0</v>
          </cell>
          <cell r="M1165">
            <v>0</v>
          </cell>
          <cell r="N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>
            <v>0</v>
          </cell>
          <cell r="H1166" t="str">
            <v>US</v>
          </cell>
          <cell r="I1166" t="str">
            <v>USD</v>
          </cell>
          <cell r="J1166">
            <v>1466270582</v>
          </cell>
          <cell r="K1166">
            <v>1463678582</v>
          </cell>
          <cell r="L1166" t="b">
            <v>0</v>
          </cell>
          <cell r="M1166">
            <v>0</v>
          </cell>
          <cell r="N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>
            <v>21</v>
          </cell>
          <cell r="H1167" t="str">
            <v>US</v>
          </cell>
          <cell r="I1167" t="str">
            <v>USD</v>
          </cell>
          <cell r="J1167">
            <v>1404623330</v>
          </cell>
          <cell r="K1167">
            <v>1401685730</v>
          </cell>
          <cell r="L1167" t="b">
            <v>0</v>
          </cell>
          <cell r="M1167">
            <v>25</v>
          </cell>
          <cell r="N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>
            <v>19</v>
          </cell>
          <cell r="H1168" t="str">
            <v>US</v>
          </cell>
          <cell r="I1168" t="str">
            <v>USD</v>
          </cell>
          <cell r="J1168">
            <v>1435291200</v>
          </cell>
          <cell r="K1168">
            <v>1432640342</v>
          </cell>
          <cell r="L1168" t="b">
            <v>0</v>
          </cell>
          <cell r="M1168">
            <v>8</v>
          </cell>
          <cell r="N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>
            <v>2</v>
          </cell>
          <cell r="H1169" t="str">
            <v>US</v>
          </cell>
          <cell r="I1169" t="str">
            <v>USD</v>
          </cell>
          <cell r="J1169">
            <v>1410543495</v>
          </cell>
          <cell r="K1169">
            <v>1407865095</v>
          </cell>
          <cell r="L1169" t="b">
            <v>0</v>
          </cell>
          <cell r="M1169">
            <v>16</v>
          </cell>
          <cell r="N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>
            <v>6</v>
          </cell>
          <cell r="H1170" t="str">
            <v>US</v>
          </cell>
          <cell r="I1170" t="str">
            <v>USD</v>
          </cell>
          <cell r="J1170">
            <v>1474507065</v>
          </cell>
          <cell r="K1170">
            <v>1471915065</v>
          </cell>
          <cell r="L1170" t="b">
            <v>0</v>
          </cell>
          <cell r="M1170">
            <v>3</v>
          </cell>
          <cell r="N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>
            <v>0</v>
          </cell>
          <cell r="H1171" t="str">
            <v>US</v>
          </cell>
          <cell r="I1171" t="str">
            <v>USD</v>
          </cell>
          <cell r="J1171">
            <v>1424593763</v>
          </cell>
          <cell r="K1171">
            <v>1422001763</v>
          </cell>
          <cell r="L1171" t="b">
            <v>0</v>
          </cell>
          <cell r="M1171">
            <v>3</v>
          </cell>
          <cell r="N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>
            <v>0</v>
          </cell>
          <cell r="H1172" t="str">
            <v>GB</v>
          </cell>
          <cell r="I1172" t="str">
            <v>GBP</v>
          </cell>
          <cell r="J1172">
            <v>1433021171</v>
          </cell>
          <cell r="K1172">
            <v>1430429171</v>
          </cell>
          <cell r="L1172" t="b">
            <v>0</v>
          </cell>
          <cell r="M1172">
            <v>2</v>
          </cell>
          <cell r="N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>
            <v>0</v>
          </cell>
          <cell r="H1173" t="str">
            <v>US</v>
          </cell>
          <cell r="I1173" t="str">
            <v>USD</v>
          </cell>
          <cell r="J1173">
            <v>1415909927</v>
          </cell>
          <cell r="K1173">
            <v>1414351127</v>
          </cell>
          <cell r="L1173" t="b">
            <v>0</v>
          </cell>
          <cell r="M1173">
            <v>1</v>
          </cell>
          <cell r="N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>
            <v>0</v>
          </cell>
          <cell r="H1174" t="str">
            <v>US</v>
          </cell>
          <cell r="I1174" t="str">
            <v>USD</v>
          </cell>
          <cell r="J1174">
            <v>1408551752</v>
          </cell>
          <cell r="K1174">
            <v>1405959752</v>
          </cell>
          <cell r="L1174" t="b">
            <v>0</v>
          </cell>
          <cell r="M1174">
            <v>0</v>
          </cell>
          <cell r="N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>
            <v>0</v>
          </cell>
          <cell r="H1175" t="str">
            <v>US</v>
          </cell>
          <cell r="I1175" t="str">
            <v>USD</v>
          </cell>
          <cell r="J1175">
            <v>1438576057</v>
          </cell>
          <cell r="K1175">
            <v>1435552057</v>
          </cell>
          <cell r="L1175" t="b">
            <v>0</v>
          </cell>
          <cell r="M1175">
            <v>1</v>
          </cell>
          <cell r="N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>
            <v>6</v>
          </cell>
          <cell r="H1176" t="str">
            <v>US</v>
          </cell>
          <cell r="I1176" t="str">
            <v>USD</v>
          </cell>
          <cell r="J1176">
            <v>1462738327</v>
          </cell>
          <cell r="K1176">
            <v>1460146327</v>
          </cell>
          <cell r="L1176" t="b">
            <v>0</v>
          </cell>
          <cell r="M1176">
            <v>19</v>
          </cell>
          <cell r="N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>
            <v>3</v>
          </cell>
          <cell r="H1177" t="str">
            <v>US</v>
          </cell>
          <cell r="I1177" t="str">
            <v>USD</v>
          </cell>
          <cell r="J1177">
            <v>1436981339</v>
          </cell>
          <cell r="K1177">
            <v>1434389339</v>
          </cell>
          <cell r="L1177" t="b">
            <v>0</v>
          </cell>
          <cell r="M1177">
            <v>9</v>
          </cell>
          <cell r="N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>
            <v>0</v>
          </cell>
          <cell r="H1178" t="str">
            <v>AU</v>
          </cell>
          <cell r="I1178" t="str">
            <v>AUD</v>
          </cell>
          <cell r="J1178">
            <v>1488805200</v>
          </cell>
          <cell r="K1178">
            <v>1484094498</v>
          </cell>
          <cell r="L1178" t="b">
            <v>0</v>
          </cell>
          <cell r="M1178">
            <v>1</v>
          </cell>
          <cell r="N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>
            <v>0</v>
          </cell>
          <cell r="H1179" t="str">
            <v>GB</v>
          </cell>
          <cell r="I1179" t="str">
            <v>GBP</v>
          </cell>
          <cell r="J1179">
            <v>1413388296</v>
          </cell>
          <cell r="K1179">
            <v>1410796296</v>
          </cell>
          <cell r="L1179" t="b">
            <v>0</v>
          </cell>
          <cell r="M1179">
            <v>0</v>
          </cell>
          <cell r="N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>
            <v>0</v>
          </cell>
          <cell r="H1180" t="str">
            <v>US</v>
          </cell>
          <cell r="I1180" t="str">
            <v>USD</v>
          </cell>
          <cell r="J1180">
            <v>1408225452</v>
          </cell>
          <cell r="K1180">
            <v>1405633452</v>
          </cell>
          <cell r="L1180" t="b">
            <v>0</v>
          </cell>
          <cell r="M1180">
            <v>1</v>
          </cell>
          <cell r="N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>
            <v>5</v>
          </cell>
          <cell r="H1181" t="str">
            <v>CA</v>
          </cell>
          <cell r="I1181" t="str">
            <v>CAD</v>
          </cell>
          <cell r="J1181">
            <v>1446052627</v>
          </cell>
          <cell r="K1181">
            <v>1443460627</v>
          </cell>
          <cell r="L1181" t="b">
            <v>0</v>
          </cell>
          <cell r="M1181">
            <v>5</v>
          </cell>
          <cell r="N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>
            <v>12</v>
          </cell>
          <cell r="H1182" t="str">
            <v>US</v>
          </cell>
          <cell r="I1182" t="str">
            <v>USD</v>
          </cell>
          <cell r="J1182">
            <v>1403983314</v>
          </cell>
          <cell r="K1182">
            <v>1400786514</v>
          </cell>
          <cell r="L1182" t="b">
            <v>0</v>
          </cell>
          <cell r="M1182">
            <v>85</v>
          </cell>
          <cell r="N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>
            <v>0</v>
          </cell>
          <cell r="H1183" t="str">
            <v>US</v>
          </cell>
          <cell r="I1183" t="str">
            <v>USD</v>
          </cell>
          <cell r="J1183">
            <v>1425197321</v>
          </cell>
          <cell r="K1183">
            <v>1422605321</v>
          </cell>
          <cell r="L1183" t="b">
            <v>0</v>
          </cell>
          <cell r="M1183">
            <v>3</v>
          </cell>
          <cell r="N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>
            <v>4</v>
          </cell>
          <cell r="H1184" t="str">
            <v>US</v>
          </cell>
          <cell r="I1184" t="str">
            <v>USD</v>
          </cell>
          <cell r="J1184">
            <v>1484239320</v>
          </cell>
          <cell r="K1184">
            <v>1482609088</v>
          </cell>
          <cell r="L1184" t="b">
            <v>0</v>
          </cell>
          <cell r="M1184">
            <v>4</v>
          </cell>
          <cell r="N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>
            <v>4</v>
          </cell>
          <cell r="H1185" t="str">
            <v>US</v>
          </cell>
          <cell r="I1185" t="str">
            <v>USD</v>
          </cell>
          <cell r="J1185">
            <v>1478059140</v>
          </cell>
          <cell r="K1185">
            <v>1476391223</v>
          </cell>
          <cell r="L1185" t="b">
            <v>0</v>
          </cell>
          <cell r="M1185">
            <v>3</v>
          </cell>
          <cell r="N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>
            <v>105</v>
          </cell>
          <cell r="H1186" t="str">
            <v>GB</v>
          </cell>
          <cell r="I1186" t="str">
            <v>GBP</v>
          </cell>
          <cell r="J1186">
            <v>1486391011</v>
          </cell>
          <cell r="K1186">
            <v>1483712611</v>
          </cell>
          <cell r="L1186" t="b">
            <v>0</v>
          </cell>
          <cell r="M1186">
            <v>375</v>
          </cell>
          <cell r="N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>
            <v>105</v>
          </cell>
          <cell r="H1187" t="str">
            <v>US</v>
          </cell>
          <cell r="I1187" t="str">
            <v>USD</v>
          </cell>
          <cell r="J1187">
            <v>1433736000</v>
          </cell>
          <cell r="K1187">
            <v>1430945149</v>
          </cell>
          <cell r="L1187" t="b">
            <v>0</v>
          </cell>
          <cell r="M1187">
            <v>111</v>
          </cell>
          <cell r="N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>
            <v>107</v>
          </cell>
          <cell r="H1188" t="str">
            <v>GB</v>
          </cell>
          <cell r="I1188" t="str">
            <v>GBP</v>
          </cell>
          <cell r="J1188">
            <v>1433198520</v>
          </cell>
          <cell r="K1188">
            <v>1430340195</v>
          </cell>
          <cell r="L1188" t="b">
            <v>0</v>
          </cell>
          <cell r="M1188">
            <v>123</v>
          </cell>
          <cell r="N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>
            <v>104</v>
          </cell>
          <cell r="H1189" t="str">
            <v>US</v>
          </cell>
          <cell r="I1189" t="str">
            <v>USD</v>
          </cell>
          <cell r="J1189">
            <v>1431885600</v>
          </cell>
          <cell r="K1189">
            <v>1429133323</v>
          </cell>
          <cell r="L1189" t="b">
            <v>0</v>
          </cell>
          <cell r="M1189">
            <v>70</v>
          </cell>
          <cell r="N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>
            <v>161</v>
          </cell>
          <cell r="H1190" t="str">
            <v>CA</v>
          </cell>
          <cell r="I1190" t="str">
            <v>CAD</v>
          </cell>
          <cell r="J1190">
            <v>1482943740</v>
          </cell>
          <cell r="K1190">
            <v>1481129340</v>
          </cell>
          <cell r="L1190" t="b">
            <v>0</v>
          </cell>
          <cell r="M1190">
            <v>85</v>
          </cell>
          <cell r="N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>
            <v>108</v>
          </cell>
          <cell r="H1191" t="str">
            <v>US</v>
          </cell>
          <cell r="I1191" t="str">
            <v>USD</v>
          </cell>
          <cell r="J1191">
            <v>1467242995</v>
          </cell>
          <cell r="K1191">
            <v>1465428595</v>
          </cell>
          <cell r="L1191" t="b">
            <v>0</v>
          </cell>
          <cell r="M1191">
            <v>86</v>
          </cell>
          <cell r="N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>
            <v>135</v>
          </cell>
          <cell r="H1192" t="str">
            <v>US</v>
          </cell>
          <cell r="I1192" t="str">
            <v>USD</v>
          </cell>
          <cell r="J1192">
            <v>1409500725</v>
          </cell>
          <cell r="K1192">
            <v>1406908725</v>
          </cell>
          <cell r="L1192" t="b">
            <v>0</v>
          </cell>
          <cell r="M1192">
            <v>13</v>
          </cell>
          <cell r="N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>
            <v>109</v>
          </cell>
          <cell r="H1193" t="str">
            <v>US</v>
          </cell>
          <cell r="I1193" t="str">
            <v>USD</v>
          </cell>
          <cell r="J1193">
            <v>1458480560</v>
          </cell>
          <cell r="K1193">
            <v>1455892160</v>
          </cell>
          <cell r="L1193" t="b">
            <v>0</v>
          </cell>
          <cell r="M1193">
            <v>33</v>
          </cell>
          <cell r="N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>
            <v>290</v>
          </cell>
          <cell r="H1194" t="str">
            <v>GB</v>
          </cell>
          <cell r="I1194" t="str">
            <v>GBP</v>
          </cell>
          <cell r="J1194">
            <v>1486814978</v>
          </cell>
          <cell r="K1194">
            <v>1484222978</v>
          </cell>
          <cell r="L1194" t="b">
            <v>0</v>
          </cell>
          <cell r="M1194">
            <v>15</v>
          </cell>
          <cell r="N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>
            <v>104</v>
          </cell>
          <cell r="H1195" t="str">
            <v>US</v>
          </cell>
          <cell r="I1195" t="str">
            <v>USD</v>
          </cell>
          <cell r="J1195">
            <v>1460223453</v>
          </cell>
          <cell r="K1195">
            <v>1455043053</v>
          </cell>
          <cell r="L1195" t="b">
            <v>0</v>
          </cell>
          <cell r="M1195">
            <v>273</v>
          </cell>
          <cell r="N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>
            <v>322</v>
          </cell>
          <cell r="H1196" t="str">
            <v>IE</v>
          </cell>
          <cell r="I1196" t="str">
            <v>EUR</v>
          </cell>
          <cell r="J1196">
            <v>1428493379</v>
          </cell>
          <cell r="K1196">
            <v>1425901379</v>
          </cell>
          <cell r="L1196" t="b">
            <v>0</v>
          </cell>
          <cell r="M1196">
            <v>714</v>
          </cell>
          <cell r="N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>
            <v>135</v>
          </cell>
          <cell r="H1197" t="str">
            <v>IT</v>
          </cell>
          <cell r="I1197" t="str">
            <v>EUR</v>
          </cell>
          <cell r="J1197">
            <v>1450602000</v>
          </cell>
          <cell r="K1197">
            <v>1445415653</v>
          </cell>
          <cell r="L1197" t="b">
            <v>0</v>
          </cell>
          <cell r="M1197">
            <v>170</v>
          </cell>
          <cell r="N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>
            <v>270</v>
          </cell>
          <cell r="H1198" t="str">
            <v>GB</v>
          </cell>
          <cell r="I1198" t="str">
            <v>GBP</v>
          </cell>
          <cell r="J1198">
            <v>1450467539</v>
          </cell>
          <cell r="K1198">
            <v>1447875539</v>
          </cell>
          <cell r="L1198" t="b">
            <v>0</v>
          </cell>
          <cell r="M1198">
            <v>512</v>
          </cell>
          <cell r="N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>
            <v>253</v>
          </cell>
          <cell r="H1199" t="str">
            <v>US</v>
          </cell>
          <cell r="I1199" t="str">
            <v>USD</v>
          </cell>
          <cell r="J1199">
            <v>1465797540</v>
          </cell>
          <cell r="K1199">
            <v>1463155034</v>
          </cell>
          <cell r="L1199" t="b">
            <v>0</v>
          </cell>
          <cell r="M1199">
            <v>314</v>
          </cell>
          <cell r="N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>
            <v>261</v>
          </cell>
          <cell r="H1200" t="str">
            <v>US</v>
          </cell>
          <cell r="I1200" t="str">
            <v>USD</v>
          </cell>
          <cell r="J1200">
            <v>1451530800</v>
          </cell>
          <cell r="K1200">
            <v>1448463086</v>
          </cell>
          <cell r="L1200" t="b">
            <v>0</v>
          </cell>
          <cell r="M1200">
            <v>167</v>
          </cell>
          <cell r="N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>
            <v>101</v>
          </cell>
          <cell r="H1201" t="str">
            <v>GB</v>
          </cell>
          <cell r="I1201" t="str">
            <v>GBP</v>
          </cell>
          <cell r="J1201">
            <v>1436380200</v>
          </cell>
          <cell r="K1201">
            <v>1433615400</v>
          </cell>
          <cell r="L1201" t="b">
            <v>0</v>
          </cell>
          <cell r="M1201">
            <v>9</v>
          </cell>
          <cell r="N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>
            <v>126</v>
          </cell>
          <cell r="H1202" t="str">
            <v>US</v>
          </cell>
          <cell r="I1202" t="str">
            <v>USD</v>
          </cell>
          <cell r="J1202">
            <v>1429183656</v>
          </cell>
          <cell r="K1202">
            <v>1427369256</v>
          </cell>
          <cell r="L1202" t="b">
            <v>0</v>
          </cell>
          <cell r="M1202">
            <v>103</v>
          </cell>
          <cell r="N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>
            <v>102</v>
          </cell>
          <cell r="H1203" t="str">
            <v>GB</v>
          </cell>
          <cell r="I1203" t="str">
            <v>GBP</v>
          </cell>
          <cell r="J1203">
            <v>1468593246</v>
          </cell>
          <cell r="K1203">
            <v>1466001246</v>
          </cell>
          <cell r="L1203" t="b">
            <v>0</v>
          </cell>
          <cell r="M1203">
            <v>111</v>
          </cell>
          <cell r="N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>
            <v>199</v>
          </cell>
          <cell r="H1204" t="str">
            <v>AU</v>
          </cell>
          <cell r="I1204" t="str">
            <v>AUD</v>
          </cell>
          <cell r="J1204">
            <v>1435388154</v>
          </cell>
          <cell r="K1204">
            <v>1432796154</v>
          </cell>
          <cell r="L1204" t="b">
            <v>0</v>
          </cell>
          <cell r="M1204">
            <v>271</v>
          </cell>
          <cell r="N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>
            <v>102</v>
          </cell>
          <cell r="H1205" t="str">
            <v>US</v>
          </cell>
          <cell r="I1205" t="str">
            <v>USD</v>
          </cell>
          <cell r="J1205">
            <v>1433083527</v>
          </cell>
          <cell r="K1205">
            <v>1430491527</v>
          </cell>
          <cell r="L1205" t="b">
            <v>0</v>
          </cell>
          <cell r="M1205">
            <v>101</v>
          </cell>
          <cell r="N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>
            <v>103</v>
          </cell>
          <cell r="H1206" t="str">
            <v>US</v>
          </cell>
          <cell r="I1206" t="str">
            <v>USD</v>
          </cell>
          <cell r="J1206">
            <v>1449205200</v>
          </cell>
          <cell r="K1206">
            <v>1445363833</v>
          </cell>
          <cell r="L1206" t="b">
            <v>0</v>
          </cell>
          <cell r="M1206">
            <v>57</v>
          </cell>
          <cell r="N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>
            <v>101</v>
          </cell>
          <cell r="H1207" t="str">
            <v>DE</v>
          </cell>
          <cell r="I1207" t="str">
            <v>EUR</v>
          </cell>
          <cell r="J1207">
            <v>1434197351</v>
          </cell>
          <cell r="K1207">
            <v>1431605351</v>
          </cell>
          <cell r="L1207" t="b">
            <v>0</v>
          </cell>
          <cell r="M1207">
            <v>62</v>
          </cell>
          <cell r="N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>
            <v>115</v>
          </cell>
          <cell r="H1208" t="str">
            <v>AT</v>
          </cell>
          <cell r="I1208" t="str">
            <v>EUR</v>
          </cell>
          <cell r="J1208">
            <v>1489238940</v>
          </cell>
          <cell r="K1208">
            <v>1486406253</v>
          </cell>
          <cell r="L1208" t="b">
            <v>0</v>
          </cell>
          <cell r="M1208">
            <v>32</v>
          </cell>
          <cell r="N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>
            <v>104</v>
          </cell>
          <cell r="H1209" t="str">
            <v>IT</v>
          </cell>
          <cell r="I1209" t="str">
            <v>EUR</v>
          </cell>
          <cell r="J1209">
            <v>1459418400</v>
          </cell>
          <cell r="K1209">
            <v>1456827573</v>
          </cell>
          <cell r="L1209" t="b">
            <v>0</v>
          </cell>
          <cell r="M1209">
            <v>141</v>
          </cell>
          <cell r="N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>
            <v>155</v>
          </cell>
          <cell r="H1210" t="str">
            <v>US</v>
          </cell>
          <cell r="I1210" t="str">
            <v>USD</v>
          </cell>
          <cell r="J1210">
            <v>1458835264</v>
          </cell>
          <cell r="K1210">
            <v>1456246864</v>
          </cell>
          <cell r="L1210" t="b">
            <v>0</v>
          </cell>
          <cell r="M1210">
            <v>75</v>
          </cell>
          <cell r="N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>
            <v>106</v>
          </cell>
          <cell r="H1211" t="str">
            <v>US</v>
          </cell>
          <cell r="I1211" t="str">
            <v>USD</v>
          </cell>
          <cell r="J1211">
            <v>1488053905</v>
          </cell>
          <cell r="K1211">
            <v>1485461905</v>
          </cell>
          <cell r="L1211" t="b">
            <v>0</v>
          </cell>
          <cell r="M1211">
            <v>46</v>
          </cell>
          <cell r="N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>
            <v>254</v>
          </cell>
          <cell r="H1212" t="str">
            <v>SE</v>
          </cell>
          <cell r="I1212" t="str">
            <v>SEK</v>
          </cell>
          <cell r="J1212">
            <v>1433106000</v>
          </cell>
          <cell r="K1212">
            <v>1431124572</v>
          </cell>
          <cell r="L1212" t="b">
            <v>0</v>
          </cell>
          <cell r="M1212">
            <v>103</v>
          </cell>
          <cell r="N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>
            <v>101</v>
          </cell>
          <cell r="H1213" t="str">
            <v>CA</v>
          </cell>
          <cell r="I1213" t="str">
            <v>CAD</v>
          </cell>
          <cell r="J1213">
            <v>1465505261</v>
          </cell>
          <cell r="K1213">
            <v>1464209261</v>
          </cell>
          <cell r="L1213" t="b">
            <v>0</v>
          </cell>
          <cell r="M1213">
            <v>6</v>
          </cell>
          <cell r="N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>
            <v>129</v>
          </cell>
          <cell r="H1214" t="str">
            <v>US</v>
          </cell>
          <cell r="I1214" t="str">
            <v>USD</v>
          </cell>
          <cell r="J1214">
            <v>1448586000</v>
          </cell>
          <cell r="K1214">
            <v>1447195695</v>
          </cell>
          <cell r="L1214" t="b">
            <v>0</v>
          </cell>
          <cell r="M1214">
            <v>83</v>
          </cell>
          <cell r="N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>
            <v>102</v>
          </cell>
          <cell r="H1215" t="str">
            <v>GB</v>
          </cell>
          <cell r="I1215" t="str">
            <v>GBP</v>
          </cell>
          <cell r="J1215">
            <v>1485886100</v>
          </cell>
          <cell r="K1215">
            <v>1482862100</v>
          </cell>
          <cell r="L1215" t="b">
            <v>0</v>
          </cell>
          <cell r="M1215">
            <v>108</v>
          </cell>
          <cell r="N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>
            <v>132</v>
          </cell>
          <cell r="H1216" t="str">
            <v>US</v>
          </cell>
          <cell r="I1216" t="str">
            <v>USD</v>
          </cell>
          <cell r="J1216">
            <v>1433880605</v>
          </cell>
          <cell r="K1216">
            <v>1428696605</v>
          </cell>
          <cell r="L1216" t="b">
            <v>0</v>
          </cell>
          <cell r="M1216">
            <v>25</v>
          </cell>
          <cell r="N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>
            <v>786</v>
          </cell>
          <cell r="H1217" t="str">
            <v>US</v>
          </cell>
          <cell r="I1217" t="str">
            <v>USD</v>
          </cell>
          <cell r="J1217">
            <v>1401487756</v>
          </cell>
          <cell r="K1217">
            <v>1398895756</v>
          </cell>
          <cell r="L1217" t="b">
            <v>0</v>
          </cell>
          <cell r="M1217">
            <v>549</v>
          </cell>
          <cell r="N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>
            <v>146</v>
          </cell>
          <cell r="H1218" t="str">
            <v>US</v>
          </cell>
          <cell r="I1218" t="str">
            <v>USD</v>
          </cell>
          <cell r="J1218">
            <v>1443826980</v>
          </cell>
          <cell r="K1218">
            <v>1441032457</v>
          </cell>
          <cell r="L1218" t="b">
            <v>0</v>
          </cell>
          <cell r="M1218">
            <v>222</v>
          </cell>
          <cell r="N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>
            <v>103</v>
          </cell>
          <cell r="H1219" t="str">
            <v>US</v>
          </cell>
          <cell r="I1219" t="str">
            <v>USD</v>
          </cell>
          <cell r="J1219">
            <v>1468524340</v>
          </cell>
          <cell r="K1219">
            <v>1465932340</v>
          </cell>
          <cell r="L1219" t="b">
            <v>0</v>
          </cell>
          <cell r="M1219">
            <v>183</v>
          </cell>
          <cell r="N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>
            <v>172</v>
          </cell>
          <cell r="H1220" t="str">
            <v>US</v>
          </cell>
          <cell r="I1220" t="str">
            <v>USD</v>
          </cell>
          <cell r="J1220">
            <v>1446346800</v>
          </cell>
          <cell r="K1220">
            <v>1443714800</v>
          </cell>
          <cell r="L1220" t="b">
            <v>0</v>
          </cell>
          <cell r="M1220">
            <v>89</v>
          </cell>
          <cell r="N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>
            <v>159</v>
          </cell>
          <cell r="H1221" t="str">
            <v>US</v>
          </cell>
          <cell r="I1221" t="str">
            <v>USD</v>
          </cell>
          <cell r="J1221">
            <v>1476961513</v>
          </cell>
          <cell r="K1221">
            <v>1474369513</v>
          </cell>
          <cell r="L1221" t="b">
            <v>0</v>
          </cell>
          <cell r="M1221">
            <v>253</v>
          </cell>
          <cell r="N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>
            <v>104</v>
          </cell>
          <cell r="H1222" t="str">
            <v>DE</v>
          </cell>
          <cell r="I1222" t="str">
            <v>EUR</v>
          </cell>
          <cell r="J1222">
            <v>1440515112</v>
          </cell>
          <cell r="K1222">
            <v>1437923112</v>
          </cell>
          <cell r="L1222" t="b">
            <v>0</v>
          </cell>
          <cell r="M1222">
            <v>140</v>
          </cell>
          <cell r="N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>
            <v>111</v>
          </cell>
          <cell r="H1223" t="str">
            <v>GB</v>
          </cell>
          <cell r="I1223" t="str">
            <v>GBP</v>
          </cell>
          <cell r="J1223">
            <v>1480809600</v>
          </cell>
          <cell r="K1223">
            <v>1478431488</v>
          </cell>
          <cell r="L1223" t="b">
            <v>0</v>
          </cell>
          <cell r="M1223">
            <v>103</v>
          </cell>
          <cell r="N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>
            <v>280</v>
          </cell>
          <cell r="H1224" t="str">
            <v>CA</v>
          </cell>
          <cell r="I1224" t="str">
            <v>CAD</v>
          </cell>
          <cell r="J1224">
            <v>1459483200</v>
          </cell>
          <cell r="K1224">
            <v>1456852647</v>
          </cell>
          <cell r="L1224" t="b">
            <v>0</v>
          </cell>
          <cell r="M1224">
            <v>138</v>
          </cell>
          <cell r="N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>
            <v>112</v>
          </cell>
          <cell r="H1225" t="str">
            <v>US</v>
          </cell>
          <cell r="I1225" t="str">
            <v>USD</v>
          </cell>
          <cell r="J1225">
            <v>1478754909</v>
          </cell>
          <cell r="K1225">
            <v>1476159309</v>
          </cell>
          <cell r="L1225" t="b">
            <v>0</v>
          </cell>
          <cell r="M1225">
            <v>191</v>
          </cell>
          <cell r="N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>
            <v>7</v>
          </cell>
          <cell r="H1226" t="str">
            <v>US</v>
          </cell>
          <cell r="I1226" t="str">
            <v>USD</v>
          </cell>
          <cell r="J1226">
            <v>1402060302</v>
          </cell>
          <cell r="K1226">
            <v>1396876302</v>
          </cell>
          <cell r="L1226" t="b">
            <v>0</v>
          </cell>
          <cell r="M1226">
            <v>18</v>
          </cell>
          <cell r="N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>
            <v>4</v>
          </cell>
          <cell r="H1227" t="str">
            <v>US</v>
          </cell>
          <cell r="I1227" t="str">
            <v>USD</v>
          </cell>
          <cell r="J1227">
            <v>1382478278</v>
          </cell>
          <cell r="K1227">
            <v>1377294278</v>
          </cell>
          <cell r="L1227" t="b">
            <v>0</v>
          </cell>
          <cell r="M1227">
            <v>3</v>
          </cell>
          <cell r="N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>
            <v>4</v>
          </cell>
          <cell r="H1228" t="str">
            <v>US</v>
          </cell>
          <cell r="I1228" t="str">
            <v>USD</v>
          </cell>
          <cell r="J1228">
            <v>1398042000</v>
          </cell>
          <cell r="K1228">
            <v>1395089981</v>
          </cell>
          <cell r="L1228" t="b">
            <v>0</v>
          </cell>
          <cell r="M1228">
            <v>40</v>
          </cell>
          <cell r="N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>
            <v>0</v>
          </cell>
          <cell r="H1229" t="str">
            <v>US</v>
          </cell>
          <cell r="I1229" t="str">
            <v>USD</v>
          </cell>
          <cell r="J1229">
            <v>1407394800</v>
          </cell>
          <cell r="K1229">
            <v>1404770616</v>
          </cell>
          <cell r="L1229" t="b">
            <v>0</v>
          </cell>
          <cell r="M1229">
            <v>0</v>
          </cell>
          <cell r="N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>
            <v>29</v>
          </cell>
          <cell r="H1230" t="str">
            <v>US</v>
          </cell>
          <cell r="I1230" t="str">
            <v>USD</v>
          </cell>
          <cell r="J1230">
            <v>1317231008</v>
          </cell>
          <cell r="K1230">
            <v>1312047008</v>
          </cell>
          <cell r="L1230" t="b">
            <v>0</v>
          </cell>
          <cell r="M1230">
            <v>24</v>
          </cell>
          <cell r="N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>
            <v>1</v>
          </cell>
          <cell r="H1231" t="str">
            <v>US</v>
          </cell>
          <cell r="I1231" t="str">
            <v>USD</v>
          </cell>
          <cell r="J1231">
            <v>1334592000</v>
          </cell>
          <cell r="K1231">
            <v>1331982127</v>
          </cell>
          <cell r="L1231" t="b">
            <v>0</v>
          </cell>
          <cell r="M1231">
            <v>1</v>
          </cell>
          <cell r="N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>
            <v>0</v>
          </cell>
          <cell r="H1232" t="str">
            <v>US</v>
          </cell>
          <cell r="I1232" t="str">
            <v>USD</v>
          </cell>
          <cell r="J1232">
            <v>1298589630</v>
          </cell>
          <cell r="K1232">
            <v>1295997630</v>
          </cell>
          <cell r="L1232" t="b">
            <v>0</v>
          </cell>
          <cell r="M1232">
            <v>0</v>
          </cell>
          <cell r="N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>
            <v>0</v>
          </cell>
          <cell r="H1233" t="str">
            <v>US</v>
          </cell>
          <cell r="I1233" t="str">
            <v>USD</v>
          </cell>
          <cell r="J1233">
            <v>1440723600</v>
          </cell>
          <cell r="K1233">
            <v>1436394968</v>
          </cell>
          <cell r="L1233" t="b">
            <v>0</v>
          </cell>
          <cell r="M1233">
            <v>0</v>
          </cell>
          <cell r="N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>
            <v>1</v>
          </cell>
          <cell r="H1234" t="str">
            <v>US</v>
          </cell>
          <cell r="I1234" t="str">
            <v>USD</v>
          </cell>
          <cell r="J1234">
            <v>1381090870</v>
          </cell>
          <cell r="K1234">
            <v>1377030070</v>
          </cell>
          <cell r="L1234" t="b">
            <v>0</v>
          </cell>
          <cell r="M1234">
            <v>1</v>
          </cell>
          <cell r="N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>
            <v>12</v>
          </cell>
          <cell r="H1235" t="str">
            <v>US</v>
          </cell>
          <cell r="I1235" t="str">
            <v>USD</v>
          </cell>
          <cell r="J1235">
            <v>1329864374</v>
          </cell>
          <cell r="K1235">
            <v>1328049974</v>
          </cell>
          <cell r="L1235" t="b">
            <v>0</v>
          </cell>
          <cell r="M1235">
            <v>6</v>
          </cell>
          <cell r="N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>
            <v>0</v>
          </cell>
          <cell r="H1236" t="str">
            <v>GB</v>
          </cell>
          <cell r="I1236" t="str">
            <v>GBP</v>
          </cell>
          <cell r="J1236">
            <v>1422903342</v>
          </cell>
          <cell r="K1236">
            <v>1420311342</v>
          </cell>
          <cell r="L1236" t="b">
            <v>0</v>
          </cell>
          <cell r="M1236">
            <v>0</v>
          </cell>
          <cell r="N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>
            <v>3</v>
          </cell>
          <cell r="H1237" t="str">
            <v>US</v>
          </cell>
          <cell r="I1237" t="str">
            <v>USD</v>
          </cell>
          <cell r="J1237">
            <v>1387077299</v>
          </cell>
          <cell r="K1237">
            <v>1383621299</v>
          </cell>
          <cell r="L1237" t="b">
            <v>0</v>
          </cell>
          <cell r="M1237">
            <v>6</v>
          </cell>
          <cell r="N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>
            <v>0</v>
          </cell>
          <cell r="H1238" t="str">
            <v>US</v>
          </cell>
          <cell r="I1238" t="str">
            <v>USD</v>
          </cell>
          <cell r="J1238">
            <v>1343491200</v>
          </cell>
          <cell r="K1238">
            <v>1342801164</v>
          </cell>
          <cell r="L1238" t="b">
            <v>0</v>
          </cell>
          <cell r="M1238">
            <v>0</v>
          </cell>
          <cell r="N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>
            <v>0</v>
          </cell>
          <cell r="H1239" t="str">
            <v>US</v>
          </cell>
          <cell r="I1239" t="str">
            <v>USD</v>
          </cell>
          <cell r="J1239">
            <v>1345790865</v>
          </cell>
          <cell r="K1239">
            <v>1344062865</v>
          </cell>
          <cell r="L1239" t="b">
            <v>0</v>
          </cell>
          <cell r="M1239">
            <v>0</v>
          </cell>
          <cell r="N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>
            <v>18</v>
          </cell>
          <cell r="H1240" t="str">
            <v>US</v>
          </cell>
          <cell r="I1240" t="str">
            <v>USD</v>
          </cell>
          <cell r="J1240">
            <v>1312641536</v>
          </cell>
          <cell r="K1240">
            <v>1310049536</v>
          </cell>
          <cell r="L1240" t="b">
            <v>0</v>
          </cell>
          <cell r="M1240">
            <v>3</v>
          </cell>
          <cell r="N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>
            <v>0</v>
          </cell>
          <cell r="H1241" t="str">
            <v>US</v>
          </cell>
          <cell r="I1241" t="str">
            <v>USD</v>
          </cell>
          <cell r="J1241">
            <v>1325804767</v>
          </cell>
          <cell r="K1241">
            <v>1323212767</v>
          </cell>
          <cell r="L1241" t="b">
            <v>0</v>
          </cell>
          <cell r="M1241">
            <v>0</v>
          </cell>
          <cell r="N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>
            <v>3</v>
          </cell>
          <cell r="H1242" t="str">
            <v>US</v>
          </cell>
          <cell r="I1242" t="str">
            <v>USD</v>
          </cell>
          <cell r="J1242">
            <v>1373665860</v>
          </cell>
          <cell r="K1242">
            <v>1368579457</v>
          </cell>
          <cell r="L1242" t="b">
            <v>0</v>
          </cell>
          <cell r="M1242">
            <v>8</v>
          </cell>
          <cell r="N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>
            <v>51</v>
          </cell>
          <cell r="H1243" t="str">
            <v>US</v>
          </cell>
          <cell r="I1243" t="str">
            <v>USD</v>
          </cell>
          <cell r="J1243">
            <v>1414994340</v>
          </cell>
          <cell r="K1243">
            <v>1413057980</v>
          </cell>
          <cell r="L1243" t="b">
            <v>0</v>
          </cell>
          <cell r="M1243">
            <v>34</v>
          </cell>
          <cell r="N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>
            <v>1</v>
          </cell>
          <cell r="H1244" t="str">
            <v>US</v>
          </cell>
          <cell r="I1244" t="str">
            <v>USD</v>
          </cell>
          <cell r="J1244">
            <v>1315747080</v>
          </cell>
          <cell r="K1244">
            <v>1314417502</v>
          </cell>
          <cell r="L1244" t="b">
            <v>0</v>
          </cell>
          <cell r="M1244">
            <v>1</v>
          </cell>
          <cell r="N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>
            <v>14</v>
          </cell>
          <cell r="H1245" t="str">
            <v>US</v>
          </cell>
          <cell r="I1245" t="str">
            <v>USD</v>
          </cell>
          <cell r="J1245">
            <v>1310158800</v>
          </cell>
          <cell r="K1245">
            <v>1304888771</v>
          </cell>
          <cell r="L1245" t="b">
            <v>0</v>
          </cell>
          <cell r="M1245">
            <v>38</v>
          </cell>
          <cell r="N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>
            <v>104</v>
          </cell>
          <cell r="H1246" t="str">
            <v>US</v>
          </cell>
          <cell r="I1246" t="str">
            <v>USD</v>
          </cell>
          <cell r="J1246">
            <v>1366664400</v>
          </cell>
          <cell r="K1246">
            <v>1363981723</v>
          </cell>
          <cell r="L1246" t="b">
            <v>1</v>
          </cell>
          <cell r="M1246">
            <v>45</v>
          </cell>
          <cell r="N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>
            <v>120</v>
          </cell>
          <cell r="H1247" t="str">
            <v>US</v>
          </cell>
          <cell r="I1247" t="str">
            <v>USD</v>
          </cell>
          <cell r="J1247">
            <v>1402755834</v>
          </cell>
          <cell r="K1247">
            <v>1400163834</v>
          </cell>
          <cell r="L1247" t="b">
            <v>1</v>
          </cell>
          <cell r="M1247">
            <v>17</v>
          </cell>
          <cell r="N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>
            <v>117</v>
          </cell>
          <cell r="H1248" t="str">
            <v>US</v>
          </cell>
          <cell r="I1248" t="str">
            <v>USD</v>
          </cell>
          <cell r="J1248">
            <v>1323136949</v>
          </cell>
          <cell r="K1248">
            <v>1319245349</v>
          </cell>
          <cell r="L1248" t="b">
            <v>1</v>
          </cell>
          <cell r="M1248">
            <v>31</v>
          </cell>
          <cell r="N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>
            <v>122</v>
          </cell>
          <cell r="H1249" t="str">
            <v>US</v>
          </cell>
          <cell r="I1249" t="str">
            <v>USD</v>
          </cell>
          <cell r="J1249">
            <v>1367823655</v>
          </cell>
          <cell r="K1249">
            <v>1365231655</v>
          </cell>
          <cell r="L1249" t="b">
            <v>1</v>
          </cell>
          <cell r="M1249">
            <v>50</v>
          </cell>
          <cell r="N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>
            <v>152</v>
          </cell>
          <cell r="H1250" t="str">
            <v>US</v>
          </cell>
          <cell r="I1250" t="str">
            <v>USD</v>
          </cell>
          <cell r="J1250">
            <v>1402642740</v>
          </cell>
          <cell r="K1250">
            <v>1399563953</v>
          </cell>
          <cell r="L1250" t="b">
            <v>1</v>
          </cell>
          <cell r="M1250">
            <v>59</v>
          </cell>
          <cell r="N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>
            <v>104</v>
          </cell>
          <cell r="H1251" t="str">
            <v>US</v>
          </cell>
          <cell r="I1251" t="str">
            <v>USD</v>
          </cell>
          <cell r="J1251">
            <v>1341683211</v>
          </cell>
          <cell r="K1251">
            <v>1339091211</v>
          </cell>
          <cell r="L1251" t="b">
            <v>1</v>
          </cell>
          <cell r="M1251">
            <v>81</v>
          </cell>
          <cell r="N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>
            <v>200</v>
          </cell>
          <cell r="H1252" t="str">
            <v>US</v>
          </cell>
          <cell r="I1252" t="str">
            <v>USD</v>
          </cell>
          <cell r="J1252">
            <v>1410017131</v>
          </cell>
          <cell r="K1252">
            <v>1406129131</v>
          </cell>
          <cell r="L1252" t="b">
            <v>1</v>
          </cell>
          <cell r="M1252">
            <v>508</v>
          </cell>
          <cell r="N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>
            <v>102</v>
          </cell>
          <cell r="H1253" t="str">
            <v>US</v>
          </cell>
          <cell r="I1253" t="str">
            <v>USD</v>
          </cell>
          <cell r="J1253">
            <v>1316979167</v>
          </cell>
          <cell r="K1253">
            <v>1311795167</v>
          </cell>
          <cell r="L1253" t="b">
            <v>1</v>
          </cell>
          <cell r="M1253">
            <v>74</v>
          </cell>
          <cell r="N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>
            <v>138</v>
          </cell>
          <cell r="H1254" t="str">
            <v>US</v>
          </cell>
          <cell r="I1254" t="str">
            <v>USD</v>
          </cell>
          <cell r="J1254">
            <v>1382658169</v>
          </cell>
          <cell r="K1254">
            <v>1380238969</v>
          </cell>
          <cell r="L1254" t="b">
            <v>1</v>
          </cell>
          <cell r="M1254">
            <v>141</v>
          </cell>
          <cell r="N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>
            <v>303833</v>
          </cell>
          <cell r="H1255" t="str">
            <v>US</v>
          </cell>
          <cell r="I1255" t="str">
            <v>USD</v>
          </cell>
          <cell r="J1255">
            <v>1409770107</v>
          </cell>
          <cell r="K1255">
            <v>1407178107</v>
          </cell>
          <cell r="L1255" t="b">
            <v>1</v>
          </cell>
          <cell r="M1255">
            <v>711</v>
          </cell>
          <cell r="N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>
            <v>199</v>
          </cell>
          <cell r="H1256" t="str">
            <v>US</v>
          </cell>
          <cell r="I1256" t="str">
            <v>USD</v>
          </cell>
          <cell r="J1256">
            <v>1293857940</v>
          </cell>
          <cell r="K1256">
            <v>1288968886</v>
          </cell>
          <cell r="L1256" t="b">
            <v>1</v>
          </cell>
          <cell r="M1256">
            <v>141</v>
          </cell>
          <cell r="N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>
            <v>202</v>
          </cell>
          <cell r="H1257" t="str">
            <v>US</v>
          </cell>
          <cell r="I1257" t="str">
            <v>USD</v>
          </cell>
          <cell r="J1257">
            <v>1385932652</v>
          </cell>
          <cell r="K1257">
            <v>1383337052</v>
          </cell>
          <cell r="L1257" t="b">
            <v>1</v>
          </cell>
          <cell r="M1257">
            <v>109</v>
          </cell>
          <cell r="N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>
            <v>118</v>
          </cell>
          <cell r="H1258" t="str">
            <v>US</v>
          </cell>
          <cell r="I1258" t="str">
            <v>USD</v>
          </cell>
          <cell r="J1258">
            <v>1329084231</v>
          </cell>
          <cell r="K1258">
            <v>1326492231</v>
          </cell>
          <cell r="L1258" t="b">
            <v>1</v>
          </cell>
          <cell r="M1258">
            <v>361</v>
          </cell>
          <cell r="N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>
            <v>295</v>
          </cell>
          <cell r="H1259" t="str">
            <v>US</v>
          </cell>
          <cell r="I1259" t="str">
            <v>USD</v>
          </cell>
          <cell r="J1259">
            <v>1301792590</v>
          </cell>
          <cell r="K1259">
            <v>1297562590</v>
          </cell>
          <cell r="L1259" t="b">
            <v>1</v>
          </cell>
          <cell r="M1259">
            <v>176</v>
          </cell>
          <cell r="N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>
            <v>213</v>
          </cell>
          <cell r="H1260" t="str">
            <v>US</v>
          </cell>
          <cell r="I1260" t="str">
            <v>USD</v>
          </cell>
          <cell r="J1260">
            <v>1377960012</v>
          </cell>
          <cell r="K1260">
            <v>1375368012</v>
          </cell>
          <cell r="L1260" t="b">
            <v>1</v>
          </cell>
          <cell r="M1260">
            <v>670</v>
          </cell>
          <cell r="N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>
            <v>104</v>
          </cell>
          <cell r="H1261" t="str">
            <v>US</v>
          </cell>
          <cell r="I1261" t="str">
            <v>USD</v>
          </cell>
          <cell r="J1261">
            <v>1402286340</v>
          </cell>
          <cell r="K1261">
            <v>1399504664</v>
          </cell>
          <cell r="L1261" t="b">
            <v>1</v>
          </cell>
          <cell r="M1261">
            <v>96</v>
          </cell>
          <cell r="N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>
            <v>114</v>
          </cell>
          <cell r="H1262" t="str">
            <v>US</v>
          </cell>
          <cell r="I1262" t="str">
            <v>USD</v>
          </cell>
          <cell r="J1262">
            <v>1393445620</v>
          </cell>
          <cell r="K1262">
            <v>1390853620</v>
          </cell>
          <cell r="L1262" t="b">
            <v>1</v>
          </cell>
          <cell r="M1262">
            <v>74</v>
          </cell>
          <cell r="N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>
            <v>101</v>
          </cell>
          <cell r="H1263" t="str">
            <v>US</v>
          </cell>
          <cell r="I1263" t="str">
            <v>USD</v>
          </cell>
          <cell r="J1263">
            <v>1390983227</v>
          </cell>
          <cell r="K1263">
            <v>1388391227</v>
          </cell>
          <cell r="L1263" t="b">
            <v>1</v>
          </cell>
          <cell r="M1263">
            <v>52</v>
          </cell>
          <cell r="N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>
            <v>125</v>
          </cell>
          <cell r="H1264" t="str">
            <v>CA</v>
          </cell>
          <cell r="I1264" t="str">
            <v>CAD</v>
          </cell>
          <cell r="J1264">
            <v>1392574692</v>
          </cell>
          <cell r="K1264">
            <v>1389982692</v>
          </cell>
          <cell r="L1264" t="b">
            <v>1</v>
          </cell>
          <cell r="M1264">
            <v>105</v>
          </cell>
          <cell r="N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>
            <v>119</v>
          </cell>
          <cell r="H1265" t="str">
            <v>US</v>
          </cell>
          <cell r="I1265" t="str">
            <v>USD</v>
          </cell>
          <cell r="J1265">
            <v>1396054800</v>
          </cell>
          <cell r="K1265">
            <v>1393034470</v>
          </cell>
          <cell r="L1265" t="b">
            <v>1</v>
          </cell>
          <cell r="M1265">
            <v>41</v>
          </cell>
          <cell r="N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>
            <v>166</v>
          </cell>
          <cell r="H1266" t="str">
            <v>US</v>
          </cell>
          <cell r="I1266" t="str">
            <v>USD</v>
          </cell>
          <cell r="J1266">
            <v>1383062083</v>
          </cell>
          <cell r="K1266">
            <v>1380556483</v>
          </cell>
          <cell r="L1266" t="b">
            <v>1</v>
          </cell>
          <cell r="M1266">
            <v>34</v>
          </cell>
          <cell r="N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>
            <v>119</v>
          </cell>
          <cell r="H1267" t="str">
            <v>US</v>
          </cell>
          <cell r="I1267" t="str">
            <v>USD</v>
          </cell>
          <cell r="J1267">
            <v>1291131815</v>
          </cell>
          <cell r="K1267">
            <v>1287071015</v>
          </cell>
          <cell r="L1267" t="b">
            <v>1</v>
          </cell>
          <cell r="M1267">
            <v>66</v>
          </cell>
          <cell r="N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>
            <v>100</v>
          </cell>
          <cell r="H1268" t="str">
            <v>US</v>
          </cell>
          <cell r="I1268" t="str">
            <v>USD</v>
          </cell>
          <cell r="J1268">
            <v>1389474145</v>
          </cell>
          <cell r="K1268">
            <v>1386882145</v>
          </cell>
          <cell r="L1268" t="b">
            <v>1</v>
          </cell>
          <cell r="M1268">
            <v>50</v>
          </cell>
          <cell r="N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>
            <v>102</v>
          </cell>
          <cell r="H1269" t="str">
            <v>US</v>
          </cell>
          <cell r="I1269" t="str">
            <v>USD</v>
          </cell>
          <cell r="J1269">
            <v>1374674558</v>
          </cell>
          <cell r="K1269">
            <v>1372082558</v>
          </cell>
          <cell r="L1269" t="b">
            <v>1</v>
          </cell>
          <cell r="M1269">
            <v>159</v>
          </cell>
          <cell r="N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>
            <v>117</v>
          </cell>
          <cell r="H1270" t="str">
            <v>US</v>
          </cell>
          <cell r="I1270" t="str">
            <v>USD</v>
          </cell>
          <cell r="J1270">
            <v>1379708247</v>
          </cell>
          <cell r="K1270">
            <v>1377116247</v>
          </cell>
          <cell r="L1270" t="b">
            <v>1</v>
          </cell>
          <cell r="M1270">
            <v>182</v>
          </cell>
          <cell r="N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>
            <v>109</v>
          </cell>
          <cell r="H1271" t="str">
            <v>US</v>
          </cell>
          <cell r="I1271" t="str">
            <v>USD</v>
          </cell>
          <cell r="J1271">
            <v>1460764800</v>
          </cell>
          <cell r="K1271">
            <v>1458157512</v>
          </cell>
          <cell r="L1271" t="b">
            <v>1</v>
          </cell>
          <cell r="M1271">
            <v>206</v>
          </cell>
          <cell r="N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>
            <v>115</v>
          </cell>
          <cell r="H1272" t="str">
            <v>US</v>
          </cell>
          <cell r="I1272" t="str">
            <v>USD</v>
          </cell>
          <cell r="J1272">
            <v>1332704042</v>
          </cell>
          <cell r="K1272">
            <v>1327523642</v>
          </cell>
          <cell r="L1272" t="b">
            <v>1</v>
          </cell>
          <cell r="M1272">
            <v>169</v>
          </cell>
          <cell r="N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>
            <v>102</v>
          </cell>
          <cell r="H1273" t="str">
            <v>US</v>
          </cell>
          <cell r="I1273" t="str">
            <v>USD</v>
          </cell>
          <cell r="J1273">
            <v>1384363459</v>
          </cell>
          <cell r="K1273">
            <v>1381767859</v>
          </cell>
          <cell r="L1273" t="b">
            <v>1</v>
          </cell>
          <cell r="M1273">
            <v>31</v>
          </cell>
          <cell r="N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>
            <v>106</v>
          </cell>
          <cell r="H1274" t="str">
            <v>US</v>
          </cell>
          <cell r="I1274" t="str">
            <v>USD</v>
          </cell>
          <cell r="J1274">
            <v>1276574400</v>
          </cell>
          <cell r="K1274">
            <v>1270576379</v>
          </cell>
          <cell r="L1274" t="b">
            <v>1</v>
          </cell>
          <cell r="M1274">
            <v>28</v>
          </cell>
          <cell r="N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>
            <v>104</v>
          </cell>
          <cell r="H1275" t="str">
            <v>CA</v>
          </cell>
          <cell r="I1275" t="str">
            <v>CAD</v>
          </cell>
          <cell r="J1275">
            <v>1409506291</v>
          </cell>
          <cell r="K1275">
            <v>1406914291</v>
          </cell>
          <cell r="L1275" t="b">
            <v>1</v>
          </cell>
          <cell r="M1275">
            <v>54</v>
          </cell>
          <cell r="N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>
            <v>155</v>
          </cell>
          <cell r="H1276" t="str">
            <v>US</v>
          </cell>
          <cell r="I1276" t="str">
            <v>USD</v>
          </cell>
          <cell r="J1276">
            <v>1346344425</v>
          </cell>
          <cell r="K1276">
            <v>1343320425</v>
          </cell>
          <cell r="L1276" t="b">
            <v>1</v>
          </cell>
          <cell r="M1276">
            <v>467</v>
          </cell>
          <cell r="N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>
            <v>162</v>
          </cell>
          <cell r="H1277" t="str">
            <v>US</v>
          </cell>
          <cell r="I1277" t="str">
            <v>USD</v>
          </cell>
          <cell r="J1277">
            <v>1375908587</v>
          </cell>
          <cell r="K1277">
            <v>1372884587</v>
          </cell>
          <cell r="L1277" t="b">
            <v>1</v>
          </cell>
          <cell r="M1277">
            <v>389</v>
          </cell>
          <cell r="N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>
            <v>104</v>
          </cell>
          <cell r="H1278" t="str">
            <v>US</v>
          </cell>
          <cell r="I1278" t="str">
            <v>USD</v>
          </cell>
          <cell r="J1278">
            <v>1251777600</v>
          </cell>
          <cell r="K1278">
            <v>1247504047</v>
          </cell>
          <cell r="L1278" t="b">
            <v>1</v>
          </cell>
          <cell r="M1278">
            <v>68</v>
          </cell>
          <cell r="N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>
            <v>106</v>
          </cell>
          <cell r="H1279" t="str">
            <v>US</v>
          </cell>
          <cell r="I1279" t="str">
            <v>USD</v>
          </cell>
          <cell r="J1279">
            <v>1346765347</v>
          </cell>
          <cell r="K1279">
            <v>1343741347</v>
          </cell>
          <cell r="L1279" t="b">
            <v>1</v>
          </cell>
          <cell r="M1279">
            <v>413</v>
          </cell>
          <cell r="N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>
            <v>155</v>
          </cell>
          <cell r="H1280" t="str">
            <v>US</v>
          </cell>
          <cell r="I1280" t="str">
            <v>USD</v>
          </cell>
          <cell r="J1280">
            <v>1403661600</v>
          </cell>
          <cell r="K1280">
            <v>1401196766</v>
          </cell>
          <cell r="L1280" t="b">
            <v>1</v>
          </cell>
          <cell r="M1280">
            <v>190</v>
          </cell>
          <cell r="N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>
            <v>111</v>
          </cell>
          <cell r="H1281" t="str">
            <v>US</v>
          </cell>
          <cell r="I1281" t="str">
            <v>USD</v>
          </cell>
          <cell r="J1281">
            <v>1395624170</v>
          </cell>
          <cell r="K1281">
            <v>1392171770</v>
          </cell>
          <cell r="L1281" t="b">
            <v>1</v>
          </cell>
          <cell r="M1281">
            <v>189</v>
          </cell>
          <cell r="N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>
            <v>111</v>
          </cell>
          <cell r="H1282" t="str">
            <v>US</v>
          </cell>
          <cell r="I1282" t="str">
            <v>USD</v>
          </cell>
          <cell r="J1282">
            <v>1299003054</v>
          </cell>
          <cell r="K1282">
            <v>1291227054</v>
          </cell>
          <cell r="L1282" t="b">
            <v>1</v>
          </cell>
          <cell r="M1282">
            <v>130</v>
          </cell>
          <cell r="N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>
            <v>111</v>
          </cell>
          <cell r="H1283" t="str">
            <v>US</v>
          </cell>
          <cell r="I1283" t="str">
            <v>USD</v>
          </cell>
          <cell r="J1283">
            <v>1375033836</v>
          </cell>
          <cell r="K1283">
            <v>1373305836</v>
          </cell>
          <cell r="L1283" t="b">
            <v>1</v>
          </cell>
          <cell r="M1283">
            <v>74</v>
          </cell>
          <cell r="N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>
            <v>124</v>
          </cell>
          <cell r="H1284" t="str">
            <v>US</v>
          </cell>
          <cell r="I1284" t="str">
            <v>USD</v>
          </cell>
          <cell r="J1284">
            <v>1386565140</v>
          </cell>
          <cell r="K1284">
            <v>1383909855</v>
          </cell>
          <cell r="L1284" t="b">
            <v>1</v>
          </cell>
          <cell r="M1284">
            <v>274</v>
          </cell>
          <cell r="N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>
            <v>211</v>
          </cell>
          <cell r="H1285" t="str">
            <v>US</v>
          </cell>
          <cell r="I1285" t="str">
            <v>USD</v>
          </cell>
          <cell r="J1285">
            <v>1362974400</v>
          </cell>
          <cell r="K1285">
            <v>1360948389</v>
          </cell>
          <cell r="L1285" t="b">
            <v>1</v>
          </cell>
          <cell r="M1285">
            <v>22</v>
          </cell>
          <cell r="N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>
            <v>101</v>
          </cell>
          <cell r="H1286" t="str">
            <v>US</v>
          </cell>
          <cell r="I1286" t="str">
            <v>USD</v>
          </cell>
          <cell r="J1286">
            <v>1483203540</v>
          </cell>
          <cell r="K1286">
            <v>1481175482</v>
          </cell>
          <cell r="L1286" t="b">
            <v>0</v>
          </cell>
          <cell r="M1286">
            <v>31</v>
          </cell>
          <cell r="N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>
            <v>102</v>
          </cell>
          <cell r="H1287" t="str">
            <v>GB</v>
          </cell>
          <cell r="I1287" t="str">
            <v>GBP</v>
          </cell>
          <cell r="J1287">
            <v>1434808775</v>
          </cell>
          <cell r="K1287">
            <v>1433512775</v>
          </cell>
          <cell r="L1287" t="b">
            <v>0</v>
          </cell>
          <cell r="M1287">
            <v>63</v>
          </cell>
          <cell r="N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>
            <v>108</v>
          </cell>
          <cell r="H1288" t="str">
            <v>GB</v>
          </cell>
          <cell r="I1288" t="str">
            <v>GBP</v>
          </cell>
          <cell r="J1288">
            <v>1424181600</v>
          </cell>
          <cell r="K1288">
            <v>1423041227</v>
          </cell>
          <cell r="L1288" t="b">
            <v>0</v>
          </cell>
          <cell r="M1288">
            <v>20</v>
          </cell>
          <cell r="N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>
            <v>242</v>
          </cell>
          <cell r="H1289" t="str">
            <v>GB</v>
          </cell>
          <cell r="I1289" t="str">
            <v>GBP</v>
          </cell>
          <cell r="J1289">
            <v>1434120856</v>
          </cell>
          <cell r="K1289">
            <v>1428936856</v>
          </cell>
          <cell r="L1289" t="b">
            <v>0</v>
          </cell>
          <cell r="M1289">
            <v>25</v>
          </cell>
          <cell r="N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>
            <v>100</v>
          </cell>
          <cell r="H1290" t="str">
            <v>US</v>
          </cell>
          <cell r="I1290" t="str">
            <v>USD</v>
          </cell>
          <cell r="J1290">
            <v>1470801600</v>
          </cell>
          <cell r="K1290">
            <v>1468122163</v>
          </cell>
          <cell r="L1290" t="b">
            <v>0</v>
          </cell>
          <cell r="M1290">
            <v>61</v>
          </cell>
          <cell r="N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>
            <v>125</v>
          </cell>
          <cell r="H1291" t="str">
            <v>US</v>
          </cell>
          <cell r="I1291" t="str">
            <v>USD</v>
          </cell>
          <cell r="J1291">
            <v>1483499645</v>
          </cell>
          <cell r="K1291">
            <v>1480907645</v>
          </cell>
          <cell r="L1291" t="b">
            <v>0</v>
          </cell>
          <cell r="M1291">
            <v>52</v>
          </cell>
          <cell r="N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>
            <v>109</v>
          </cell>
          <cell r="H1292" t="str">
            <v>US</v>
          </cell>
          <cell r="I1292" t="str">
            <v>USD</v>
          </cell>
          <cell r="J1292">
            <v>1429772340</v>
          </cell>
          <cell r="K1292">
            <v>1427121931</v>
          </cell>
          <cell r="L1292" t="b">
            <v>0</v>
          </cell>
          <cell r="M1292">
            <v>86</v>
          </cell>
          <cell r="N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>
            <v>146</v>
          </cell>
          <cell r="H1293" t="str">
            <v>US</v>
          </cell>
          <cell r="I1293" t="str">
            <v>USD</v>
          </cell>
          <cell r="J1293">
            <v>1428390000</v>
          </cell>
          <cell r="K1293">
            <v>1425224391</v>
          </cell>
          <cell r="L1293" t="b">
            <v>0</v>
          </cell>
          <cell r="M1293">
            <v>42</v>
          </cell>
          <cell r="N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>
            <v>110</v>
          </cell>
          <cell r="H1294" t="str">
            <v>GB</v>
          </cell>
          <cell r="I1294" t="str">
            <v>GBP</v>
          </cell>
          <cell r="J1294">
            <v>1444172340</v>
          </cell>
          <cell r="K1294">
            <v>1441822828</v>
          </cell>
          <cell r="L1294" t="b">
            <v>0</v>
          </cell>
          <cell r="M1294">
            <v>52</v>
          </cell>
          <cell r="N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>
            <v>102</v>
          </cell>
          <cell r="H1295" t="str">
            <v>US</v>
          </cell>
          <cell r="I1295" t="str">
            <v>USD</v>
          </cell>
          <cell r="J1295">
            <v>1447523371</v>
          </cell>
          <cell r="K1295">
            <v>1444927771</v>
          </cell>
          <cell r="L1295" t="b">
            <v>0</v>
          </cell>
          <cell r="M1295">
            <v>120</v>
          </cell>
          <cell r="N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>
            <v>122</v>
          </cell>
          <cell r="H1296" t="str">
            <v>GB</v>
          </cell>
          <cell r="I1296" t="str">
            <v>GBP</v>
          </cell>
          <cell r="J1296">
            <v>1445252400</v>
          </cell>
          <cell r="K1296">
            <v>1443696797</v>
          </cell>
          <cell r="L1296" t="b">
            <v>0</v>
          </cell>
          <cell r="M1296">
            <v>22</v>
          </cell>
          <cell r="N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>
            <v>102</v>
          </cell>
          <cell r="H1297" t="str">
            <v>GB</v>
          </cell>
          <cell r="I1297" t="str">
            <v>GBP</v>
          </cell>
          <cell r="J1297">
            <v>1438189200</v>
          </cell>
          <cell r="K1297">
            <v>1435585497</v>
          </cell>
          <cell r="L1297" t="b">
            <v>0</v>
          </cell>
          <cell r="M1297">
            <v>64</v>
          </cell>
          <cell r="N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>
            <v>141</v>
          </cell>
          <cell r="H1298" t="str">
            <v>GB</v>
          </cell>
          <cell r="I1298" t="str">
            <v>GBP</v>
          </cell>
          <cell r="J1298">
            <v>1457914373</v>
          </cell>
          <cell r="K1298">
            <v>1456189973</v>
          </cell>
          <cell r="L1298" t="b">
            <v>0</v>
          </cell>
          <cell r="M1298">
            <v>23</v>
          </cell>
          <cell r="N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>
            <v>110</v>
          </cell>
          <cell r="H1299" t="str">
            <v>US</v>
          </cell>
          <cell r="I1299" t="str">
            <v>USD</v>
          </cell>
          <cell r="J1299">
            <v>1462125358</v>
          </cell>
          <cell r="K1299">
            <v>1459533358</v>
          </cell>
          <cell r="L1299" t="b">
            <v>0</v>
          </cell>
          <cell r="M1299">
            <v>238</v>
          </cell>
          <cell r="N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>
            <v>105</v>
          </cell>
          <cell r="H1300" t="str">
            <v>GB</v>
          </cell>
          <cell r="I1300" t="str">
            <v>GBP</v>
          </cell>
          <cell r="J1300">
            <v>1461860432</v>
          </cell>
          <cell r="K1300">
            <v>1459268432</v>
          </cell>
          <cell r="L1300" t="b">
            <v>0</v>
          </cell>
          <cell r="M1300">
            <v>33</v>
          </cell>
          <cell r="N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>
            <v>124</v>
          </cell>
          <cell r="H1301" t="str">
            <v>US</v>
          </cell>
          <cell r="I1301" t="str">
            <v>USD</v>
          </cell>
          <cell r="J1301">
            <v>1436902359</v>
          </cell>
          <cell r="K1301">
            <v>1434310359</v>
          </cell>
          <cell r="L1301" t="b">
            <v>0</v>
          </cell>
          <cell r="M1301">
            <v>32</v>
          </cell>
          <cell r="N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>
            <v>135</v>
          </cell>
          <cell r="H1302" t="str">
            <v>US</v>
          </cell>
          <cell r="I1302" t="str">
            <v>USD</v>
          </cell>
          <cell r="J1302">
            <v>1464807420</v>
          </cell>
          <cell r="K1302">
            <v>1461427938</v>
          </cell>
          <cell r="L1302" t="b">
            <v>0</v>
          </cell>
          <cell r="M1302">
            <v>24</v>
          </cell>
          <cell r="N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>
            <v>103</v>
          </cell>
          <cell r="H1303" t="str">
            <v>US</v>
          </cell>
          <cell r="I1303" t="str">
            <v>USD</v>
          </cell>
          <cell r="J1303">
            <v>1437447600</v>
          </cell>
          <cell r="K1303">
            <v>1436551178</v>
          </cell>
          <cell r="L1303" t="b">
            <v>0</v>
          </cell>
          <cell r="M1303">
            <v>29</v>
          </cell>
          <cell r="N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>
            <v>100</v>
          </cell>
          <cell r="H1304" t="str">
            <v>US</v>
          </cell>
          <cell r="I1304" t="str">
            <v>USD</v>
          </cell>
          <cell r="J1304">
            <v>1480559011</v>
          </cell>
          <cell r="K1304">
            <v>1477963411</v>
          </cell>
          <cell r="L1304" t="b">
            <v>0</v>
          </cell>
          <cell r="M1304">
            <v>50</v>
          </cell>
          <cell r="N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>
            <v>130</v>
          </cell>
          <cell r="H1305" t="str">
            <v>GB</v>
          </cell>
          <cell r="I1305" t="str">
            <v>GBP</v>
          </cell>
          <cell r="J1305">
            <v>1469962800</v>
          </cell>
          <cell r="K1305">
            <v>1468578920</v>
          </cell>
          <cell r="L1305" t="b">
            <v>0</v>
          </cell>
          <cell r="M1305">
            <v>108</v>
          </cell>
          <cell r="N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>
            <v>40</v>
          </cell>
          <cell r="H1306" t="str">
            <v>GB</v>
          </cell>
          <cell r="I1306" t="str">
            <v>GBP</v>
          </cell>
          <cell r="J1306">
            <v>1489376405</v>
          </cell>
          <cell r="K1306">
            <v>1484196005</v>
          </cell>
          <cell r="L1306" t="b">
            <v>0</v>
          </cell>
          <cell r="M1306">
            <v>104</v>
          </cell>
          <cell r="N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>
            <v>26</v>
          </cell>
          <cell r="H1307" t="str">
            <v>US</v>
          </cell>
          <cell r="I1307" t="str">
            <v>USD</v>
          </cell>
          <cell r="J1307">
            <v>1469122200</v>
          </cell>
          <cell r="K1307">
            <v>1466611108</v>
          </cell>
          <cell r="L1307" t="b">
            <v>0</v>
          </cell>
          <cell r="M1307">
            <v>86</v>
          </cell>
          <cell r="N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>
            <v>65</v>
          </cell>
          <cell r="H1308" t="str">
            <v>US</v>
          </cell>
          <cell r="I1308" t="str">
            <v>USD</v>
          </cell>
          <cell r="J1308">
            <v>1417690734</v>
          </cell>
          <cell r="K1308">
            <v>1415098734</v>
          </cell>
          <cell r="L1308" t="b">
            <v>0</v>
          </cell>
          <cell r="M1308">
            <v>356</v>
          </cell>
          <cell r="N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>
            <v>12</v>
          </cell>
          <cell r="H1309" t="str">
            <v>US</v>
          </cell>
          <cell r="I1309" t="str">
            <v>USD</v>
          </cell>
          <cell r="J1309">
            <v>1455710679</v>
          </cell>
          <cell r="K1309">
            <v>1453118679</v>
          </cell>
          <cell r="L1309" t="b">
            <v>0</v>
          </cell>
          <cell r="M1309">
            <v>45</v>
          </cell>
          <cell r="N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>
            <v>11</v>
          </cell>
          <cell r="H1310" t="str">
            <v>US</v>
          </cell>
          <cell r="I1310" t="str">
            <v>USD</v>
          </cell>
          <cell r="J1310">
            <v>1475937812</v>
          </cell>
          <cell r="K1310">
            <v>1472481812</v>
          </cell>
          <cell r="L1310" t="b">
            <v>0</v>
          </cell>
          <cell r="M1310">
            <v>38</v>
          </cell>
          <cell r="N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>
            <v>112</v>
          </cell>
          <cell r="H1311" t="str">
            <v>US</v>
          </cell>
          <cell r="I1311" t="str">
            <v>USD</v>
          </cell>
          <cell r="J1311">
            <v>1444943468</v>
          </cell>
          <cell r="K1311">
            <v>1441919468</v>
          </cell>
          <cell r="L1311" t="b">
            <v>0</v>
          </cell>
          <cell r="M1311">
            <v>35</v>
          </cell>
          <cell r="N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>
            <v>16</v>
          </cell>
          <cell r="H1312" t="str">
            <v>US</v>
          </cell>
          <cell r="I1312" t="str">
            <v>USD</v>
          </cell>
          <cell r="J1312">
            <v>1471622450</v>
          </cell>
          <cell r="K1312">
            <v>1467734450</v>
          </cell>
          <cell r="L1312" t="b">
            <v>0</v>
          </cell>
          <cell r="M1312">
            <v>24</v>
          </cell>
          <cell r="N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>
            <v>32</v>
          </cell>
          <cell r="H1313" t="str">
            <v>US</v>
          </cell>
          <cell r="I1313" t="str">
            <v>USD</v>
          </cell>
          <cell r="J1313">
            <v>1480536919</v>
          </cell>
          <cell r="K1313">
            <v>1477509319</v>
          </cell>
          <cell r="L1313" t="b">
            <v>0</v>
          </cell>
          <cell r="M1313">
            <v>100</v>
          </cell>
          <cell r="N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>
            <v>1</v>
          </cell>
          <cell r="H1314" t="str">
            <v>US</v>
          </cell>
          <cell r="I1314" t="str">
            <v>USD</v>
          </cell>
          <cell r="J1314">
            <v>1429375922</v>
          </cell>
          <cell r="K1314">
            <v>1426783922</v>
          </cell>
          <cell r="L1314" t="b">
            <v>0</v>
          </cell>
          <cell r="M1314">
            <v>1</v>
          </cell>
          <cell r="N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>
            <v>31</v>
          </cell>
          <cell r="H1315" t="str">
            <v>US</v>
          </cell>
          <cell r="I1315" t="str">
            <v>USD</v>
          </cell>
          <cell r="J1315">
            <v>1457024514</v>
          </cell>
          <cell r="K1315">
            <v>1454432514</v>
          </cell>
          <cell r="L1315" t="b">
            <v>0</v>
          </cell>
          <cell r="M1315">
            <v>122</v>
          </cell>
          <cell r="N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>
            <v>1</v>
          </cell>
          <cell r="H1316" t="str">
            <v>US</v>
          </cell>
          <cell r="I1316" t="str">
            <v>USD</v>
          </cell>
          <cell r="J1316">
            <v>1477065860</v>
          </cell>
          <cell r="K1316">
            <v>1471881860</v>
          </cell>
          <cell r="L1316" t="b">
            <v>0</v>
          </cell>
          <cell r="M1316">
            <v>11</v>
          </cell>
          <cell r="N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>
            <v>40</v>
          </cell>
          <cell r="H1317" t="str">
            <v>US</v>
          </cell>
          <cell r="I1317" t="str">
            <v>USD</v>
          </cell>
          <cell r="J1317">
            <v>1446771600</v>
          </cell>
          <cell r="K1317">
            <v>1443700648</v>
          </cell>
          <cell r="L1317" t="b">
            <v>0</v>
          </cell>
          <cell r="M1317">
            <v>248</v>
          </cell>
          <cell r="N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>
            <v>0</v>
          </cell>
          <cell r="H1318" t="str">
            <v>US</v>
          </cell>
          <cell r="I1318" t="str">
            <v>USD</v>
          </cell>
          <cell r="J1318">
            <v>1456700709</v>
          </cell>
          <cell r="K1318">
            <v>1453676709</v>
          </cell>
          <cell r="L1318" t="b">
            <v>0</v>
          </cell>
          <cell r="M1318">
            <v>1</v>
          </cell>
          <cell r="N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>
            <v>6</v>
          </cell>
          <cell r="H1319" t="str">
            <v>DK</v>
          </cell>
          <cell r="I1319" t="str">
            <v>DKK</v>
          </cell>
          <cell r="J1319">
            <v>1469109600</v>
          </cell>
          <cell r="K1319">
            <v>1464586746</v>
          </cell>
          <cell r="L1319" t="b">
            <v>0</v>
          </cell>
          <cell r="M1319">
            <v>19</v>
          </cell>
          <cell r="N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>
            <v>15</v>
          </cell>
          <cell r="H1320" t="str">
            <v>US</v>
          </cell>
          <cell r="I1320" t="str">
            <v>USD</v>
          </cell>
          <cell r="J1320">
            <v>1420938172</v>
          </cell>
          <cell r="K1320">
            <v>1418346172</v>
          </cell>
          <cell r="L1320" t="b">
            <v>0</v>
          </cell>
          <cell r="M1320">
            <v>135</v>
          </cell>
          <cell r="N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>
            <v>15</v>
          </cell>
          <cell r="H1321" t="str">
            <v>GB</v>
          </cell>
          <cell r="I1321" t="str">
            <v>GBP</v>
          </cell>
          <cell r="J1321">
            <v>1405094400</v>
          </cell>
          <cell r="K1321">
            <v>1403810965</v>
          </cell>
          <cell r="L1321" t="b">
            <v>0</v>
          </cell>
          <cell r="M1321">
            <v>9</v>
          </cell>
          <cell r="N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>
            <v>1</v>
          </cell>
          <cell r="H1322" t="str">
            <v>NL</v>
          </cell>
          <cell r="I1322" t="str">
            <v>EUR</v>
          </cell>
          <cell r="J1322">
            <v>1483138800</v>
          </cell>
          <cell r="K1322">
            <v>1480610046</v>
          </cell>
          <cell r="L1322" t="b">
            <v>0</v>
          </cell>
          <cell r="M1322">
            <v>3</v>
          </cell>
          <cell r="N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>
            <v>1</v>
          </cell>
          <cell r="H1323" t="str">
            <v>SE</v>
          </cell>
          <cell r="I1323" t="str">
            <v>SEK</v>
          </cell>
          <cell r="J1323">
            <v>1482515937</v>
          </cell>
          <cell r="K1323">
            <v>1479923937</v>
          </cell>
          <cell r="L1323" t="b">
            <v>0</v>
          </cell>
          <cell r="M1323">
            <v>7</v>
          </cell>
          <cell r="N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>
            <v>0</v>
          </cell>
          <cell r="H1324" t="str">
            <v>GB</v>
          </cell>
          <cell r="I1324" t="str">
            <v>GBP</v>
          </cell>
          <cell r="J1324">
            <v>1432223125</v>
          </cell>
          <cell r="K1324">
            <v>1429631125</v>
          </cell>
          <cell r="L1324" t="b">
            <v>0</v>
          </cell>
          <cell r="M1324">
            <v>4</v>
          </cell>
          <cell r="N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>
            <v>9</v>
          </cell>
          <cell r="H1325" t="str">
            <v>US</v>
          </cell>
          <cell r="I1325" t="str">
            <v>USD</v>
          </cell>
          <cell r="J1325">
            <v>1461653700</v>
          </cell>
          <cell r="K1325">
            <v>1458665146</v>
          </cell>
          <cell r="L1325" t="b">
            <v>0</v>
          </cell>
          <cell r="M1325">
            <v>44</v>
          </cell>
          <cell r="N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>
            <v>10</v>
          </cell>
          <cell r="H1326" t="str">
            <v>US</v>
          </cell>
          <cell r="I1326" t="str">
            <v>USD</v>
          </cell>
          <cell r="J1326">
            <v>1476371552</v>
          </cell>
          <cell r="K1326">
            <v>1473779552</v>
          </cell>
          <cell r="L1326" t="b">
            <v>0</v>
          </cell>
          <cell r="M1326">
            <v>90</v>
          </cell>
          <cell r="N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>
            <v>2</v>
          </cell>
          <cell r="H1327" t="str">
            <v>US</v>
          </cell>
          <cell r="I1327" t="str">
            <v>USD</v>
          </cell>
          <cell r="J1327">
            <v>1483063435</v>
          </cell>
          <cell r="K1327">
            <v>1480471435</v>
          </cell>
          <cell r="L1327" t="b">
            <v>0</v>
          </cell>
          <cell r="M1327">
            <v>8</v>
          </cell>
          <cell r="N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>
            <v>1</v>
          </cell>
          <cell r="H1328" t="str">
            <v>US</v>
          </cell>
          <cell r="I1328" t="str">
            <v>USD</v>
          </cell>
          <cell r="J1328">
            <v>1421348428</v>
          </cell>
          <cell r="K1328">
            <v>1417460428</v>
          </cell>
          <cell r="L1328" t="b">
            <v>0</v>
          </cell>
          <cell r="M1328">
            <v>11</v>
          </cell>
          <cell r="N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>
            <v>4</v>
          </cell>
          <cell r="H1329" t="str">
            <v>US</v>
          </cell>
          <cell r="I1329" t="str">
            <v>USD</v>
          </cell>
          <cell r="J1329">
            <v>1432916235</v>
          </cell>
          <cell r="K1329">
            <v>1430324235</v>
          </cell>
          <cell r="L1329" t="b">
            <v>0</v>
          </cell>
          <cell r="M1329">
            <v>41</v>
          </cell>
          <cell r="N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>
            <v>2</v>
          </cell>
          <cell r="H1330" t="str">
            <v>US</v>
          </cell>
          <cell r="I1330" t="str">
            <v>USD</v>
          </cell>
          <cell r="J1330">
            <v>1476458734</v>
          </cell>
          <cell r="K1330">
            <v>1472570734</v>
          </cell>
          <cell r="L1330" t="b">
            <v>0</v>
          </cell>
          <cell r="M1330">
            <v>15</v>
          </cell>
          <cell r="N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>
            <v>1</v>
          </cell>
          <cell r="H1331" t="str">
            <v>US</v>
          </cell>
          <cell r="I1331" t="str">
            <v>USD</v>
          </cell>
          <cell r="J1331">
            <v>1417501145</v>
          </cell>
          <cell r="K1331">
            <v>1414041545</v>
          </cell>
          <cell r="L1331" t="b">
            <v>0</v>
          </cell>
          <cell r="M1331">
            <v>9</v>
          </cell>
          <cell r="N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>
            <v>22</v>
          </cell>
          <cell r="H1332" t="str">
            <v>US</v>
          </cell>
          <cell r="I1332" t="str">
            <v>USD</v>
          </cell>
          <cell r="J1332">
            <v>1467432000</v>
          </cell>
          <cell r="K1332">
            <v>1464763109</v>
          </cell>
          <cell r="L1332" t="b">
            <v>0</v>
          </cell>
          <cell r="M1332">
            <v>50</v>
          </cell>
          <cell r="N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>
            <v>1</v>
          </cell>
          <cell r="H1333" t="str">
            <v>US</v>
          </cell>
          <cell r="I1333" t="str">
            <v>USD</v>
          </cell>
          <cell r="J1333">
            <v>1471435554</v>
          </cell>
          <cell r="K1333">
            <v>1468843554</v>
          </cell>
          <cell r="L1333" t="b">
            <v>0</v>
          </cell>
          <cell r="M1333">
            <v>34</v>
          </cell>
          <cell r="N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>
            <v>0</v>
          </cell>
          <cell r="H1334" t="str">
            <v>CH</v>
          </cell>
          <cell r="I1334" t="str">
            <v>CHF</v>
          </cell>
          <cell r="J1334">
            <v>1485480408</v>
          </cell>
          <cell r="K1334">
            <v>1482888408</v>
          </cell>
          <cell r="L1334" t="b">
            <v>0</v>
          </cell>
          <cell r="M1334">
            <v>0</v>
          </cell>
          <cell r="N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>
            <v>0</v>
          </cell>
          <cell r="H1335" t="str">
            <v>AU</v>
          </cell>
          <cell r="I1335" t="str">
            <v>AUD</v>
          </cell>
          <cell r="J1335">
            <v>1405478025</v>
          </cell>
          <cell r="K1335">
            <v>1402886025</v>
          </cell>
          <cell r="L1335" t="b">
            <v>0</v>
          </cell>
          <cell r="M1335">
            <v>0</v>
          </cell>
          <cell r="N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>
            <v>11</v>
          </cell>
          <cell r="H1336" t="str">
            <v>US</v>
          </cell>
          <cell r="I1336" t="str">
            <v>USD</v>
          </cell>
          <cell r="J1336">
            <v>1457721287</v>
          </cell>
          <cell r="K1336">
            <v>1455129287</v>
          </cell>
          <cell r="L1336" t="b">
            <v>0</v>
          </cell>
          <cell r="M1336">
            <v>276</v>
          </cell>
          <cell r="N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>
            <v>20</v>
          </cell>
          <cell r="H1337" t="str">
            <v>US</v>
          </cell>
          <cell r="I1337" t="str">
            <v>USD</v>
          </cell>
          <cell r="J1337">
            <v>1449354502</v>
          </cell>
          <cell r="K1337">
            <v>1446762502</v>
          </cell>
          <cell r="L1337" t="b">
            <v>0</v>
          </cell>
          <cell r="M1337">
            <v>16</v>
          </cell>
          <cell r="N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>
            <v>85</v>
          </cell>
          <cell r="H1338" t="str">
            <v>US</v>
          </cell>
          <cell r="I1338" t="str">
            <v>USD</v>
          </cell>
          <cell r="J1338">
            <v>1418849028</v>
          </cell>
          <cell r="K1338">
            <v>1415825028</v>
          </cell>
          <cell r="L1338" t="b">
            <v>0</v>
          </cell>
          <cell r="M1338">
            <v>224</v>
          </cell>
          <cell r="N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>
            <v>49</v>
          </cell>
          <cell r="H1339" t="str">
            <v>US</v>
          </cell>
          <cell r="I1339" t="str">
            <v>USD</v>
          </cell>
          <cell r="J1339">
            <v>1488549079</v>
          </cell>
          <cell r="K1339">
            <v>1485957079</v>
          </cell>
          <cell r="L1339" t="b">
            <v>0</v>
          </cell>
          <cell r="M1339">
            <v>140</v>
          </cell>
          <cell r="N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>
            <v>3</v>
          </cell>
          <cell r="H1340" t="str">
            <v>US</v>
          </cell>
          <cell r="I1340" t="str">
            <v>USD</v>
          </cell>
          <cell r="J1340">
            <v>1438543033</v>
          </cell>
          <cell r="K1340">
            <v>1435951033</v>
          </cell>
          <cell r="L1340" t="b">
            <v>0</v>
          </cell>
          <cell r="M1340">
            <v>15</v>
          </cell>
          <cell r="N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>
            <v>7</v>
          </cell>
          <cell r="H1341" t="str">
            <v>US</v>
          </cell>
          <cell r="I1341" t="str">
            <v>USD</v>
          </cell>
          <cell r="J1341">
            <v>1418056315</v>
          </cell>
          <cell r="K1341">
            <v>1414164715</v>
          </cell>
          <cell r="L1341" t="b">
            <v>0</v>
          </cell>
          <cell r="M1341">
            <v>37</v>
          </cell>
          <cell r="N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>
            <v>0</v>
          </cell>
          <cell r="H1342" t="str">
            <v>US</v>
          </cell>
          <cell r="I1342" t="str">
            <v>USD</v>
          </cell>
          <cell r="J1342">
            <v>1408112253</v>
          </cell>
          <cell r="K1342">
            <v>1405520253</v>
          </cell>
          <cell r="L1342" t="b">
            <v>0</v>
          </cell>
          <cell r="M1342">
            <v>0</v>
          </cell>
          <cell r="N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>
            <v>70</v>
          </cell>
          <cell r="H1343" t="str">
            <v>GB</v>
          </cell>
          <cell r="I1343" t="str">
            <v>GBP</v>
          </cell>
          <cell r="J1343">
            <v>1475333917</v>
          </cell>
          <cell r="K1343">
            <v>1472569117</v>
          </cell>
          <cell r="L1343" t="b">
            <v>0</v>
          </cell>
          <cell r="M1343">
            <v>46</v>
          </cell>
          <cell r="N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>
            <v>0</v>
          </cell>
          <cell r="H1344" t="str">
            <v>US</v>
          </cell>
          <cell r="I1344" t="str">
            <v>USD</v>
          </cell>
          <cell r="J1344">
            <v>1437161739</v>
          </cell>
          <cell r="K1344">
            <v>1434569739</v>
          </cell>
          <cell r="L1344" t="b">
            <v>0</v>
          </cell>
          <cell r="M1344">
            <v>1</v>
          </cell>
          <cell r="N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>
            <v>102</v>
          </cell>
          <cell r="H1345" t="str">
            <v>US</v>
          </cell>
          <cell r="I1345" t="str">
            <v>USD</v>
          </cell>
          <cell r="J1345">
            <v>1471579140</v>
          </cell>
          <cell r="K1345">
            <v>1466512683</v>
          </cell>
          <cell r="L1345" t="b">
            <v>0</v>
          </cell>
          <cell r="M1345">
            <v>323</v>
          </cell>
          <cell r="N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>
            <v>378</v>
          </cell>
          <cell r="H1346" t="str">
            <v>CA</v>
          </cell>
          <cell r="I1346" t="str">
            <v>CAD</v>
          </cell>
          <cell r="J1346">
            <v>1467313039</v>
          </cell>
          <cell r="K1346">
            <v>1464807439</v>
          </cell>
          <cell r="L1346" t="b">
            <v>0</v>
          </cell>
          <cell r="M1346">
            <v>139</v>
          </cell>
          <cell r="N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>
            <v>125</v>
          </cell>
          <cell r="H1347" t="str">
            <v>US</v>
          </cell>
          <cell r="I1347" t="str">
            <v>USD</v>
          </cell>
          <cell r="J1347">
            <v>1405366359</v>
          </cell>
          <cell r="K1347">
            <v>1402342359</v>
          </cell>
          <cell r="L1347" t="b">
            <v>0</v>
          </cell>
          <cell r="M1347">
            <v>7</v>
          </cell>
          <cell r="N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>
            <v>147</v>
          </cell>
          <cell r="H1348" t="str">
            <v>US</v>
          </cell>
          <cell r="I1348" t="str">
            <v>USD</v>
          </cell>
          <cell r="J1348">
            <v>1372297751</v>
          </cell>
          <cell r="K1348">
            <v>1369705751</v>
          </cell>
          <cell r="L1348" t="b">
            <v>0</v>
          </cell>
          <cell r="M1348">
            <v>149</v>
          </cell>
          <cell r="N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>
            <v>102</v>
          </cell>
          <cell r="H1349" t="str">
            <v>US</v>
          </cell>
          <cell r="I1349" t="str">
            <v>USD</v>
          </cell>
          <cell r="J1349">
            <v>1425741525</v>
          </cell>
          <cell r="K1349">
            <v>1423149525</v>
          </cell>
          <cell r="L1349" t="b">
            <v>0</v>
          </cell>
          <cell r="M1349">
            <v>31</v>
          </cell>
          <cell r="N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>
            <v>102</v>
          </cell>
          <cell r="H1350" t="str">
            <v>US</v>
          </cell>
          <cell r="I1350" t="str">
            <v>USD</v>
          </cell>
          <cell r="J1350">
            <v>1418904533</v>
          </cell>
          <cell r="K1350">
            <v>1416485333</v>
          </cell>
          <cell r="L1350" t="b">
            <v>0</v>
          </cell>
          <cell r="M1350">
            <v>26</v>
          </cell>
          <cell r="N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>
            <v>204</v>
          </cell>
          <cell r="H1351" t="str">
            <v>CA</v>
          </cell>
          <cell r="I1351" t="str">
            <v>CAD</v>
          </cell>
          <cell r="J1351">
            <v>1450249140</v>
          </cell>
          <cell r="K1351">
            <v>1447055935</v>
          </cell>
          <cell r="L1351" t="b">
            <v>0</v>
          </cell>
          <cell r="M1351">
            <v>172</v>
          </cell>
          <cell r="N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>
            <v>104</v>
          </cell>
          <cell r="H1352" t="str">
            <v>US</v>
          </cell>
          <cell r="I1352" t="str">
            <v>USD</v>
          </cell>
          <cell r="J1352">
            <v>1451089134</v>
          </cell>
          <cell r="K1352">
            <v>1448497134</v>
          </cell>
          <cell r="L1352" t="b">
            <v>0</v>
          </cell>
          <cell r="M1352">
            <v>78</v>
          </cell>
          <cell r="N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>
            <v>101</v>
          </cell>
          <cell r="H1353" t="str">
            <v>US</v>
          </cell>
          <cell r="I1353" t="str">
            <v>USD</v>
          </cell>
          <cell r="J1353">
            <v>1455299144</v>
          </cell>
          <cell r="K1353">
            <v>1452707144</v>
          </cell>
          <cell r="L1353" t="b">
            <v>0</v>
          </cell>
          <cell r="M1353">
            <v>120</v>
          </cell>
          <cell r="N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>
            <v>136</v>
          </cell>
          <cell r="H1354" t="str">
            <v>US</v>
          </cell>
          <cell r="I1354" t="str">
            <v>USD</v>
          </cell>
          <cell r="J1354">
            <v>1441425540</v>
          </cell>
          <cell r="K1354">
            <v>1436968366</v>
          </cell>
          <cell r="L1354" t="b">
            <v>0</v>
          </cell>
          <cell r="M1354">
            <v>227</v>
          </cell>
          <cell r="N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>
            <v>134</v>
          </cell>
          <cell r="H1355" t="str">
            <v>US</v>
          </cell>
          <cell r="I1355" t="str">
            <v>USD</v>
          </cell>
          <cell r="J1355">
            <v>1362960000</v>
          </cell>
          <cell r="K1355">
            <v>1359946188</v>
          </cell>
          <cell r="L1355" t="b">
            <v>0</v>
          </cell>
          <cell r="M1355">
            <v>42</v>
          </cell>
          <cell r="N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>
            <v>130</v>
          </cell>
          <cell r="H1356" t="str">
            <v>GB</v>
          </cell>
          <cell r="I1356" t="str">
            <v>GBP</v>
          </cell>
          <cell r="J1356">
            <v>1465672979</v>
          </cell>
          <cell r="K1356">
            <v>1463080979</v>
          </cell>
          <cell r="L1356" t="b">
            <v>0</v>
          </cell>
          <cell r="M1356">
            <v>64</v>
          </cell>
          <cell r="N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>
            <v>123</v>
          </cell>
          <cell r="H1357" t="str">
            <v>GB</v>
          </cell>
          <cell r="I1357" t="str">
            <v>GBP</v>
          </cell>
          <cell r="J1357">
            <v>1354269600</v>
          </cell>
          <cell r="K1357">
            <v>1351663605</v>
          </cell>
          <cell r="L1357" t="b">
            <v>0</v>
          </cell>
          <cell r="M1357">
            <v>121</v>
          </cell>
          <cell r="N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>
            <v>183</v>
          </cell>
          <cell r="H1358" t="str">
            <v>US</v>
          </cell>
          <cell r="I1358" t="str">
            <v>USD</v>
          </cell>
          <cell r="J1358">
            <v>1372985760</v>
          </cell>
          <cell r="K1358">
            <v>1370393760</v>
          </cell>
          <cell r="L1358" t="b">
            <v>0</v>
          </cell>
          <cell r="M1358">
            <v>87</v>
          </cell>
          <cell r="N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>
            <v>125</v>
          </cell>
          <cell r="H1359" t="str">
            <v>US</v>
          </cell>
          <cell r="I1359" t="str">
            <v>USD</v>
          </cell>
          <cell r="J1359">
            <v>1362117540</v>
          </cell>
          <cell r="K1359">
            <v>1359587137</v>
          </cell>
          <cell r="L1359" t="b">
            <v>0</v>
          </cell>
          <cell r="M1359">
            <v>65</v>
          </cell>
          <cell r="N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>
            <v>112</v>
          </cell>
          <cell r="H1360" t="str">
            <v>US</v>
          </cell>
          <cell r="I1360" t="str">
            <v>USD</v>
          </cell>
          <cell r="J1360">
            <v>1309009323</v>
          </cell>
          <cell r="K1360">
            <v>1306417323</v>
          </cell>
          <cell r="L1360" t="b">
            <v>0</v>
          </cell>
          <cell r="M1360">
            <v>49</v>
          </cell>
          <cell r="N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>
            <v>116</v>
          </cell>
          <cell r="H1361" t="str">
            <v>US</v>
          </cell>
          <cell r="I1361" t="str">
            <v>USD</v>
          </cell>
          <cell r="J1361">
            <v>1309980790</v>
          </cell>
          <cell r="K1361">
            <v>1304623990</v>
          </cell>
          <cell r="L1361" t="b">
            <v>0</v>
          </cell>
          <cell r="M1361">
            <v>19</v>
          </cell>
          <cell r="N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>
            <v>173</v>
          </cell>
          <cell r="H1362" t="str">
            <v>US</v>
          </cell>
          <cell r="I1362" t="str">
            <v>USD</v>
          </cell>
          <cell r="J1362">
            <v>1343943420</v>
          </cell>
          <cell r="K1362">
            <v>1341524220</v>
          </cell>
          <cell r="L1362" t="b">
            <v>0</v>
          </cell>
          <cell r="M1362">
            <v>81</v>
          </cell>
          <cell r="N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>
            <v>126</v>
          </cell>
          <cell r="H1363" t="str">
            <v>GB</v>
          </cell>
          <cell r="I1363" t="str">
            <v>GBP</v>
          </cell>
          <cell r="J1363">
            <v>1403370772</v>
          </cell>
          <cell r="K1363">
            <v>1400778772</v>
          </cell>
          <cell r="L1363" t="b">
            <v>0</v>
          </cell>
          <cell r="M1363">
            <v>264</v>
          </cell>
          <cell r="N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>
            <v>109</v>
          </cell>
          <cell r="H1364" t="str">
            <v>US</v>
          </cell>
          <cell r="I1364" t="str">
            <v>USD</v>
          </cell>
          <cell r="J1364">
            <v>1378592731</v>
          </cell>
          <cell r="K1364">
            <v>1373408731</v>
          </cell>
          <cell r="L1364" t="b">
            <v>0</v>
          </cell>
          <cell r="M1364">
            <v>25</v>
          </cell>
          <cell r="N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>
            <v>100</v>
          </cell>
          <cell r="H1365" t="str">
            <v>US</v>
          </cell>
          <cell r="I1365" t="str">
            <v>USD</v>
          </cell>
          <cell r="J1365">
            <v>1455523140</v>
          </cell>
          <cell r="K1365">
            <v>1453925727</v>
          </cell>
          <cell r="L1365" t="b">
            <v>0</v>
          </cell>
          <cell r="M1365">
            <v>5</v>
          </cell>
          <cell r="N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>
            <v>119</v>
          </cell>
          <cell r="H1366" t="str">
            <v>DK</v>
          </cell>
          <cell r="I1366" t="str">
            <v>DKK</v>
          </cell>
          <cell r="J1366">
            <v>1420648906</v>
          </cell>
          <cell r="K1366">
            <v>1415464906</v>
          </cell>
          <cell r="L1366" t="b">
            <v>0</v>
          </cell>
          <cell r="M1366">
            <v>144</v>
          </cell>
          <cell r="N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>
            <v>100</v>
          </cell>
          <cell r="H1367" t="str">
            <v>US</v>
          </cell>
          <cell r="I1367" t="str">
            <v>USD</v>
          </cell>
          <cell r="J1367">
            <v>1426523752</v>
          </cell>
          <cell r="K1367">
            <v>1423935352</v>
          </cell>
          <cell r="L1367" t="b">
            <v>0</v>
          </cell>
          <cell r="M1367">
            <v>92</v>
          </cell>
          <cell r="N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>
            <v>126</v>
          </cell>
          <cell r="H1368" t="str">
            <v>US</v>
          </cell>
          <cell r="I1368" t="str">
            <v>USD</v>
          </cell>
          <cell r="J1368">
            <v>1417049663</v>
          </cell>
          <cell r="K1368">
            <v>1413158063</v>
          </cell>
          <cell r="L1368" t="b">
            <v>0</v>
          </cell>
          <cell r="M1368">
            <v>147</v>
          </cell>
          <cell r="N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>
            <v>114</v>
          </cell>
          <cell r="H1369" t="str">
            <v>US</v>
          </cell>
          <cell r="I1369" t="str">
            <v>USD</v>
          </cell>
          <cell r="J1369">
            <v>1447463050</v>
          </cell>
          <cell r="K1369">
            <v>1444867450</v>
          </cell>
          <cell r="L1369" t="b">
            <v>0</v>
          </cell>
          <cell r="M1369">
            <v>90</v>
          </cell>
          <cell r="N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>
            <v>111</v>
          </cell>
          <cell r="H1370" t="str">
            <v>US</v>
          </cell>
          <cell r="I1370" t="str">
            <v>USD</v>
          </cell>
          <cell r="J1370">
            <v>1434342894</v>
          </cell>
          <cell r="K1370">
            <v>1432269294</v>
          </cell>
          <cell r="L1370" t="b">
            <v>0</v>
          </cell>
          <cell r="M1370">
            <v>87</v>
          </cell>
          <cell r="N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>
            <v>105</v>
          </cell>
          <cell r="H1371" t="str">
            <v>US</v>
          </cell>
          <cell r="I1371" t="str">
            <v>USD</v>
          </cell>
          <cell r="J1371">
            <v>1397225746</v>
          </cell>
          <cell r="K1371">
            <v>1394633746</v>
          </cell>
          <cell r="L1371" t="b">
            <v>0</v>
          </cell>
          <cell r="M1371">
            <v>406</v>
          </cell>
          <cell r="N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>
            <v>104</v>
          </cell>
          <cell r="H1372" t="str">
            <v>US</v>
          </cell>
          <cell r="I1372" t="str">
            <v>USD</v>
          </cell>
          <cell r="J1372">
            <v>1381881890</v>
          </cell>
          <cell r="K1372">
            <v>1380585890</v>
          </cell>
          <cell r="L1372" t="b">
            <v>0</v>
          </cell>
          <cell r="M1372">
            <v>20</v>
          </cell>
          <cell r="N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>
            <v>107</v>
          </cell>
          <cell r="H1373" t="str">
            <v>US</v>
          </cell>
          <cell r="I1373" t="str">
            <v>USD</v>
          </cell>
          <cell r="J1373">
            <v>1431022342</v>
          </cell>
          <cell r="K1373">
            <v>1428430342</v>
          </cell>
          <cell r="L1373" t="b">
            <v>0</v>
          </cell>
          <cell r="M1373">
            <v>70</v>
          </cell>
          <cell r="N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>
            <v>124</v>
          </cell>
          <cell r="H1374" t="str">
            <v>US</v>
          </cell>
          <cell r="I1374" t="str">
            <v>USD</v>
          </cell>
          <cell r="J1374">
            <v>1342115132</v>
          </cell>
          <cell r="K1374">
            <v>1339523132</v>
          </cell>
          <cell r="L1374" t="b">
            <v>0</v>
          </cell>
          <cell r="M1374">
            <v>16</v>
          </cell>
          <cell r="N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>
            <v>105</v>
          </cell>
          <cell r="H1375" t="str">
            <v>US</v>
          </cell>
          <cell r="I1375" t="str">
            <v>USD</v>
          </cell>
          <cell r="J1375">
            <v>1483138233</v>
          </cell>
          <cell r="K1375">
            <v>1480546233</v>
          </cell>
          <cell r="L1375" t="b">
            <v>0</v>
          </cell>
          <cell r="M1375">
            <v>52</v>
          </cell>
          <cell r="N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>
            <v>189</v>
          </cell>
          <cell r="H1376" t="str">
            <v>US</v>
          </cell>
          <cell r="I1376" t="str">
            <v>USD</v>
          </cell>
          <cell r="J1376">
            <v>1458874388</v>
          </cell>
          <cell r="K1376">
            <v>1456285988</v>
          </cell>
          <cell r="L1376" t="b">
            <v>0</v>
          </cell>
          <cell r="M1376">
            <v>66</v>
          </cell>
          <cell r="N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>
            <v>171</v>
          </cell>
          <cell r="H1377" t="str">
            <v>FR</v>
          </cell>
          <cell r="I1377" t="str">
            <v>EUR</v>
          </cell>
          <cell r="J1377">
            <v>1484444119</v>
          </cell>
          <cell r="K1377">
            <v>1481852119</v>
          </cell>
          <cell r="L1377" t="b">
            <v>0</v>
          </cell>
          <cell r="M1377">
            <v>109</v>
          </cell>
          <cell r="N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>
            <v>252</v>
          </cell>
          <cell r="H1378" t="str">
            <v>GB</v>
          </cell>
          <cell r="I1378" t="str">
            <v>GBP</v>
          </cell>
          <cell r="J1378">
            <v>1480784606</v>
          </cell>
          <cell r="K1378">
            <v>1478189006</v>
          </cell>
          <cell r="L1378" t="b">
            <v>0</v>
          </cell>
          <cell r="M1378">
            <v>168</v>
          </cell>
          <cell r="N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>
            <v>116</v>
          </cell>
          <cell r="H1379" t="str">
            <v>US</v>
          </cell>
          <cell r="I1379" t="str">
            <v>USD</v>
          </cell>
          <cell r="J1379">
            <v>1486095060</v>
          </cell>
          <cell r="K1379">
            <v>1484198170</v>
          </cell>
          <cell r="L1379" t="b">
            <v>0</v>
          </cell>
          <cell r="M1379">
            <v>31</v>
          </cell>
          <cell r="N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>
            <v>203</v>
          </cell>
          <cell r="H1380" t="str">
            <v>GB</v>
          </cell>
          <cell r="I1380" t="str">
            <v>GBP</v>
          </cell>
          <cell r="J1380">
            <v>1470075210</v>
          </cell>
          <cell r="K1380">
            <v>1468779210</v>
          </cell>
          <cell r="L1380" t="b">
            <v>0</v>
          </cell>
          <cell r="M1380">
            <v>133</v>
          </cell>
          <cell r="N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>
            <v>112</v>
          </cell>
          <cell r="H1381" t="str">
            <v>US</v>
          </cell>
          <cell r="I1381" t="str">
            <v>USD</v>
          </cell>
          <cell r="J1381">
            <v>1433504876</v>
          </cell>
          <cell r="K1381">
            <v>1430912876</v>
          </cell>
          <cell r="L1381" t="b">
            <v>0</v>
          </cell>
          <cell r="M1381">
            <v>151</v>
          </cell>
          <cell r="N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>
            <v>424</v>
          </cell>
          <cell r="H1382" t="str">
            <v>US</v>
          </cell>
          <cell r="I1382" t="str">
            <v>USD</v>
          </cell>
          <cell r="J1382">
            <v>1433815200</v>
          </cell>
          <cell r="K1382">
            <v>1431886706</v>
          </cell>
          <cell r="L1382" t="b">
            <v>0</v>
          </cell>
          <cell r="M1382">
            <v>5</v>
          </cell>
          <cell r="N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>
            <v>107</v>
          </cell>
          <cell r="H1383" t="str">
            <v>US</v>
          </cell>
          <cell r="I1383" t="str">
            <v>USD</v>
          </cell>
          <cell r="J1383">
            <v>1482988125</v>
          </cell>
          <cell r="K1383">
            <v>1480396125</v>
          </cell>
          <cell r="L1383" t="b">
            <v>0</v>
          </cell>
          <cell r="M1383">
            <v>73</v>
          </cell>
          <cell r="N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>
            <v>104</v>
          </cell>
          <cell r="H1384" t="str">
            <v>US</v>
          </cell>
          <cell r="I1384" t="str">
            <v>USD</v>
          </cell>
          <cell r="J1384">
            <v>1367867536</v>
          </cell>
          <cell r="K1384">
            <v>1365275536</v>
          </cell>
          <cell r="L1384" t="b">
            <v>0</v>
          </cell>
          <cell r="M1384">
            <v>148</v>
          </cell>
          <cell r="N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>
            <v>212</v>
          </cell>
          <cell r="H1385" t="str">
            <v>CA</v>
          </cell>
          <cell r="I1385" t="str">
            <v>CAD</v>
          </cell>
          <cell r="J1385">
            <v>1482457678</v>
          </cell>
          <cell r="K1385">
            <v>1480729678</v>
          </cell>
          <cell r="L1385" t="b">
            <v>0</v>
          </cell>
          <cell r="M1385">
            <v>93</v>
          </cell>
          <cell r="N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>
            <v>124</v>
          </cell>
          <cell r="H1386" t="str">
            <v>US</v>
          </cell>
          <cell r="I1386" t="str">
            <v>USD</v>
          </cell>
          <cell r="J1386">
            <v>1436117922</v>
          </cell>
          <cell r="K1386">
            <v>1433525922</v>
          </cell>
          <cell r="L1386" t="b">
            <v>0</v>
          </cell>
          <cell r="M1386">
            <v>63</v>
          </cell>
          <cell r="N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>
            <v>110</v>
          </cell>
          <cell r="H1387" t="str">
            <v>DE</v>
          </cell>
          <cell r="I1387" t="str">
            <v>EUR</v>
          </cell>
          <cell r="J1387">
            <v>1461931860</v>
          </cell>
          <cell r="K1387">
            <v>1457109121</v>
          </cell>
          <cell r="L1387" t="b">
            <v>0</v>
          </cell>
          <cell r="M1387">
            <v>134</v>
          </cell>
          <cell r="N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>
            <v>219</v>
          </cell>
          <cell r="H1388" t="str">
            <v>US</v>
          </cell>
          <cell r="I1388" t="str">
            <v>USD</v>
          </cell>
          <cell r="J1388">
            <v>1438183889</v>
          </cell>
          <cell r="K1388">
            <v>1435591889</v>
          </cell>
          <cell r="L1388" t="b">
            <v>0</v>
          </cell>
          <cell r="M1388">
            <v>14</v>
          </cell>
          <cell r="N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>
            <v>137</v>
          </cell>
          <cell r="H1389" t="str">
            <v>US</v>
          </cell>
          <cell r="I1389" t="str">
            <v>USD</v>
          </cell>
          <cell r="J1389">
            <v>1433305800</v>
          </cell>
          <cell r="K1389">
            <v>1430604395</v>
          </cell>
          <cell r="L1389" t="b">
            <v>0</v>
          </cell>
          <cell r="M1389">
            <v>78</v>
          </cell>
          <cell r="N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>
            <v>135</v>
          </cell>
          <cell r="H1390" t="str">
            <v>US</v>
          </cell>
          <cell r="I1390" t="str">
            <v>USD</v>
          </cell>
          <cell r="J1390">
            <v>1476720840</v>
          </cell>
          <cell r="K1390">
            <v>1474469117</v>
          </cell>
          <cell r="L1390" t="b">
            <v>0</v>
          </cell>
          <cell r="M1390">
            <v>112</v>
          </cell>
          <cell r="N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>
            <v>145</v>
          </cell>
          <cell r="H1391" t="str">
            <v>GB</v>
          </cell>
          <cell r="I1391" t="str">
            <v>GBP</v>
          </cell>
          <cell r="J1391">
            <v>1471087957</v>
          </cell>
          <cell r="K1391">
            <v>1468495957</v>
          </cell>
          <cell r="L1391" t="b">
            <v>0</v>
          </cell>
          <cell r="M1391">
            <v>34</v>
          </cell>
          <cell r="N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>
            <v>109</v>
          </cell>
          <cell r="H1392" t="str">
            <v>US</v>
          </cell>
          <cell r="I1392" t="str">
            <v>USD</v>
          </cell>
          <cell r="J1392">
            <v>1430154720</v>
          </cell>
          <cell r="K1392">
            <v>1427224606</v>
          </cell>
          <cell r="L1392" t="b">
            <v>0</v>
          </cell>
          <cell r="M1392">
            <v>19</v>
          </cell>
          <cell r="N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>
            <v>110</v>
          </cell>
          <cell r="H1393" t="str">
            <v>US</v>
          </cell>
          <cell r="I1393" t="str">
            <v>USD</v>
          </cell>
          <cell r="J1393">
            <v>1440219540</v>
          </cell>
          <cell r="K1393">
            <v>1436369818</v>
          </cell>
          <cell r="L1393" t="b">
            <v>0</v>
          </cell>
          <cell r="M1393">
            <v>13</v>
          </cell>
          <cell r="N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>
            <v>114</v>
          </cell>
          <cell r="H1394" t="str">
            <v>US</v>
          </cell>
          <cell r="I1394" t="str">
            <v>USD</v>
          </cell>
          <cell r="J1394">
            <v>1456976586</v>
          </cell>
          <cell r="K1394">
            <v>1454298186</v>
          </cell>
          <cell r="L1394" t="b">
            <v>0</v>
          </cell>
          <cell r="M1394">
            <v>104</v>
          </cell>
          <cell r="N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>
            <v>102</v>
          </cell>
          <cell r="H1395" t="str">
            <v>US</v>
          </cell>
          <cell r="I1395" t="str">
            <v>USD</v>
          </cell>
          <cell r="J1395">
            <v>1470068523</v>
          </cell>
          <cell r="K1395">
            <v>1467476523</v>
          </cell>
          <cell r="L1395" t="b">
            <v>0</v>
          </cell>
          <cell r="M1395">
            <v>52</v>
          </cell>
          <cell r="N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>
            <v>122</v>
          </cell>
          <cell r="H1396" t="str">
            <v>US</v>
          </cell>
          <cell r="I1396" t="str">
            <v>USD</v>
          </cell>
          <cell r="J1396">
            <v>1488337200</v>
          </cell>
          <cell r="K1396">
            <v>1484623726</v>
          </cell>
          <cell r="L1396" t="b">
            <v>0</v>
          </cell>
          <cell r="M1396">
            <v>17</v>
          </cell>
          <cell r="N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>
            <v>112</v>
          </cell>
          <cell r="H1397" t="str">
            <v>US</v>
          </cell>
          <cell r="I1397" t="str">
            <v>USD</v>
          </cell>
          <cell r="J1397">
            <v>1484430481</v>
          </cell>
          <cell r="K1397">
            <v>1481838481</v>
          </cell>
          <cell r="L1397" t="b">
            <v>0</v>
          </cell>
          <cell r="M1397">
            <v>82</v>
          </cell>
          <cell r="N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>
            <v>107</v>
          </cell>
          <cell r="H1398" t="str">
            <v>US</v>
          </cell>
          <cell r="I1398" t="str">
            <v>USD</v>
          </cell>
          <cell r="J1398">
            <v>1423871882</v>
          </cell>
          <cell r="K1398">
            <v>1421279882</v>
          </cell>
          <cell r="L1398" t="b">
            <v>0</v>
          </cell>
          <cell r="M1398">
            <v>73</v>
          </cell>
          <cell r="N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>
            <v>114</v>
          </cell>
          <cell r="H1399" t="str">
            <v>US</v>
          </cell>
          <cell r="I1399" t="str">
            <v>USD</v>
          </cell>
          <cell r="J1399">
            <v>1477603140</v>
          </cell>
          <cell r="K1399">
            <v>1475013710</v>
          </cell>
          <cell r="L1399" t="b">
            <v>0</v>
          </cell>
          <cell r="M1399">
            <v>158</v>
          </cell>
          <cell r="N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>
            <v>110</v>
          </cell>
          <cell r="H1400" t="str">
            <v>US</v>
          </cell>
          <cell r="I1400" t="str">
            <v>USD</v>
          </cell>
          <cell r="J1400">
            <v>1467752334</v>
          </cell>
          <cell r="K1400">
            <v>1465160334</v>
          </cell>
          <cell r="L1400" t="b">
            <v>0</v>
          </cell>
          <cell r="M1400">
            <v>65</v>
          </cell>
          <cell r="N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>
            <v>126</v>
          </cell>
          <cell r="H1401" t="str">
            <v>US</v>
          </cell>
          <cell r="I1401" t="str">
            <v>USD</v>
          </cell>
          <cell r="J1401">
            <v>1412640373</v>
          </cell>
          <cell r="K1401">
            <v>1410048373</v>
          </cell>
          <cell r="L1401" t="b">
            <v>0</v>
          </cell>
          <cell r="M1401">
            <v>184</v>
          </cell>
          <cell r="N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>
            <v>167</v>
          </cell>
          <cell r="H1402" t="str">
            <v>GB</v>
          </cell>
          <cell r="I1402" t="str">
            <v>GBP</v>
          </cell>
          <cell r="J1402">
            <v>1465709400</v>
          </cell>
          <cell r="K1402">
            <v>1462695073</v>
          </cell>
          <cell r="L1402" t="b">
            <v>0</v>
          </cell>
          <cell r="M1402">
            <v>34</v>
          </cell>
          <cell r="N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>
            <v>497</v>
          </cell>
          <cell r="H1403" t="str">
            <v>US</v>
          </cell>
          <cell r="I1403" t="str">
            <v>USD</v>
          </cell>
          <cell r="J1403">
            <v>1369612474</v>
          </cell>
          <cell r="K1403">
            <v>1367798074</v>
          </cell>
          <cell r="L1403" t="b">
            <v>0</v>
          </cell>
          <cell r="M1403">
            <v>240</v>
          </cell>
          <cell r="N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>
            <v>109</v>
          </cell>
          <cell r="H1404" t="str">
            <v>GB</v>
          </cell>
          <cell r="I1404" t="str">
            <v>GBP</v>
          </cell>
          <cell r="J1404">
            <v>1430439411</v>
          </cell>
          <cell r="K1404">
            <v>1425259011</v>
          </cell>
          <cell r="L1404" t="b">
            <v>0</v>
          </cell>
          <cell r="M1404">
            <v>113</v>
          </cell>
          <cell r="N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>
            <v>103</v>
          </cell>
          <cell r="H1405" t="str">
            <v>US</v>
          </cell>
          <cell r="I1405" t="str">
            <v>USD</v>
          </cell>
          <cell r="J1405">
            <v>1374802235</v>
          </cell>
          <cell r="K1405">
            <v>1372210235</v>
          </cell>
          <cell r="L1405" t="b">
            <v>0</v>
          </cell>
          <cell r="M1405">
            <v>66</v>
          </cell>
          <cell r="N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>
            <v>2</v>
          </cell>
          <cell r="H1406" t="str">
            <v>GB</v>
          </cell>
          <cell r="I1406" t="str">
            <v>GBP</v>
          </cell>
          <cell r="J1406">
            <v>1424607285</v>
          </cell>
          <cell r="K1406">
            <v>1422447285</v>
          </cell>
          <cell r="L1406" t="b">
            <v>1</v>
          </cell>
          <cell r="M1406">
            <v>5</v>
          </cell>
          <cell r="N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>
            <v>0</v>
          </cell>
          <cell r="H1407" t="str">
            <v>US</v>
          </cell>
          <cell r="I1407" t="str">
            <v>USD</v>
          </cell>
          <cell r="J1407">
            <v>1417195201</v>
          </cell>
          <cell r="K1407">
            <v>1414599601</v>
          </cell>
          <cell r="L1407" t="b">
            <v>1</v>
          </cell>
          <cell r="M1407">
            <v>17</v>
          </cell>
          <cell r="N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>
            <v>0</v>
          </cell>
          <cell r="H1408" t="str">
            <v>IT</v>
          </cell>
          <cell r="I1408" t="str">
            <v>EUR</v>
          </cell>
          <cell r="J1408">
            <v>1449914400</v>
          </cell>
          <cell r="K1408">
            <v>1445336607</v>
          </cell>
          <cell r="L1408" t="b">
            <v>0</v>
          </cell>
          <cell r="M1408">
            <v>3</v>
          </cell>
          <cell r="N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>
            <v>1</v>
          </cell>
          <cell r="H1409" t="str">
            <v>US</v>
          </cell>
          <cell r="I1409" t="str">
            <v>USD</v>
          </cell>
          <cell r="J1409">
            <v>1407847978</v>
          </cell>
          <cell r="K1409">
            <v>1405687978</v>
          </cell>
          <cell r="L1409" t="b">
            <v>0</v>
          </cell>
          <cell r="M1409">
            <v>2</v>
          </cell>
          <cell r="N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>
            <v>7</v>
          </cell>
          <cell r="H1410" t="str">
            <v>GB</v>
          </cell>
          <cell r="I1410" t="str">
            <v>GBP</v>
          </cell>
          <cell r="J1410">
            <v>1447451756</v>
          </cell>
          <cell r="K1410">
            <v>1444856156</v>
          </cell>
          <cell r="L1410" t="b">
            <v>0</v>
          </cell>
          <cell r="M1410">
            <v>6</v>
          </cell>
          <cell r="N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>
            <v>0</v>
          </cell>
          <cell r="H1411" t="str">
            <v>US</v>
          </cell>
          <cell r="I1411" t="str">
            <v>USD</v>
          </cell>
          <cell r="J1411">
            <v>1420085535</v>
          </cell>
          <cell r="K1411">
            <v>1414897935</v>
          </cell>
          <cell r="L1411" t="b">
            <v>0</v>
          </cell>
          <cell r="M1411">
            <v>0</v>
          </cell>
          <cell r="N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>
            <v>0</v>
          </cell>
          <cell r="H1412" t="str">
            <v>IT</v>
          </cell>
          <cell r="I1412" t="str">
            <v>EUR</v>
          </cell>
          <cell r="J1412">
            <v>1464939520</v>
          </cell>
          <cell r="K1412">
            <v>1461051520</v>
          </cell>
          <cell r="L1412" t="b">
            <v>0</v>
          </cell>
          <cell r="M1412">
            <v>1</v>
          </cell>
          <cell r="N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>
            <v>0</v>
          </cell>
          <cell r="H1413" t="str">
            <v>GB</v>
          </cell>
          <cell r="I1413" t="str">
            <v>GBP</v>
          </cell>
          <cell r="J1413">
            <v>1423185900</v>
          </cell>
          <cell r="K1413">
            <v>1420766700</v>
          </cell>
          <cell r="L1413" t="b">
            <v>0</v>
          </cell>
          <cell r="M1413">
            <v>3</v>
          </cell>
          <cell r="N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>
            <v>5</v>
          </cell>
          <cell r="H1414" t="str">
            <v>US</v>
          </cell>
          <cell r="I1414" t="str">
            <v>USD</v>
          </cell>
          <cell r="J1414">
            <v>1417656699</v>
          </cell>
          <cell r="K1414">
            <v>1415064699</v>
          </cell>
          <cell r="L1414" t="b">
            <v>0</v>
          </cell>
          <cell r="M1414">
            <v>13</v>
          </cell>
          <cell r="N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>
            <v>5</v>
          </cell>
          <cell r="H1415" t="str">
            <v>IT</v>
          </cell>
          <cell r="I1415" t="str">
            <v>EUR</v>
          </cell>
          <cell r="J1415">
            <v>1455964170</v>
          </cell>
          <cell r="K1415">
            <v>1450780170</v>
          </cell>
          <cell r="L1415" t="b">
            <v>0</v>
          </cell>
          <cell r="M1415">
            <v>1</v>
          </cell>
          <cell r="N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>
            <v>0</v>
          </cell>
          <cell r="H1416" t="str">
            <v>US</v>
          </cell>
          <cell r="I1416" t="str">
            <v>USD</v>
          </cell>
          <cell r="J1416">
            <v>1483423467</v>
          </cell>
          <cell r="K1416">
            <v>1480831467</v>
          </cell>
          <cell r="L1416" t="b">
            <v>0</v>
          </cell>
          <cell r="M1416">
            <v>1</v>
          </cell>
          <cell r="N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>
            <v>18</v>
          </cell>
          <cell r="H1417" t="str">
            <v>US</v>
          </cell>
          <cell r="I1417" t="str">
            <v>USD</v>
          </cell>
          <cell r="J1417">
            <v>1439741591</v>
          </cell>
          <cell r="K1417">
            <v>1436285591</v>
          </cell>
          <cell r="L1417" t="b">
            <v>0</v>
          </cell>
          <cell r="M1417">
            <v>9</v>
          </cell>
          <cell r="N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>
            <v>0</v>
          </cell>
          <cell r="H1418" t="str">
            <v>US</v>
          </cell>
          <cell r="I1418" t="str">
            <v>USD</v>
          </cell>
          <cell r="J1418">
            <v>1448147619</v>
          </cell>
          <cell r="K1418">
            <v>1445552019</v>
          </cell>
          <cell r="L1418" t="b">
            <v>0</v>
          </cell>
          <cell r="M1418">
            <v>0</v>
          </cell>
          <cell r="N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>
            <v>1</v>
          </cell>
          <cell r="H1419" t="str">
            <v>US</v>
          </cell>
          <cell r="I1419" t="str">
            <v>USD</v>
          </cell>
          <cell r="J1419">
            <v>1442315460</v>
          </cell>
          <cell r="K1419">
            <v>1439696174</v>
          </cell>
          <cell r="L1419" t="b">
            <v>0</v>
          </cell>
          <cell r="M1419">
            <v>2</v>
          </cell>
          <cell r="N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>
            <v>0</v>
          </cell>
          <cell r="H1420" t="str">
            <v>ES</v>
          </cell>
          <cell r="I1420" t="str">
            <v>EUR</v>
          </cell>
          <cell r="J1420">
            <v>1456397834</v>
          </cell>
          <cell r="K1420">
            <v>1453805834</v>
          </cell>
          <cell r="L1420" t="b">
            <v>0</v>
          </cell>
          <cell r="M1420">
            <v>1</v>
          </cell>
          <cell r="N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>
            <v>7</v>
          </cell>
          <cell r="H1421" t="str">
            <v>US</v>
          </cell>
          <cell r="I1421" t="str">
            <v>USD</v>
          </cell>
          <cell r="J1421">
            <v>1476010619</v>
          </cell>
          <cell r="K1421">
            <v>1473418619</v>
          </cell>
          <cell r="L1421" t="b">
            <v>0</v>
          </cell>
          <cell r="M1421">
            <v>10</v>
          </cell>
          <cell r="N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>
            <v>3</v>
          </cell>
          <cell r="H1422" t="str">
            <v>US</v>
          </cell>
          <cell r="I1422" t="str">
            <v>USD</v>
          </cell>
          <cell r="J1422">
            <v>1467129686</v>
          </cell>
          <cell r="K1422">
            <v>1464969686</v>
          </cell>
          <cell r="L1422" t="b">
            <v>0</v>
          </cell>
          <cell r="M1422">
            <v>3</v>
          </cell>
          <cell r="N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>
            <v>0</v>
          </cell>
          <cell r="H1423" t="str">
            <v>SE</v>
          </cell>
          <cell r="I1423" t="str">
            <v>SEK</v>
          </cell>
          <cell r="J1423">
            <v>1423432709</v>
          </cell>
          <cell r="K1423">
            <v>1420840709</v>
          </cell>
          <cell r="L1423" t="b">
            <v>0</v>
          </cell>
          <cell r="M1423">
            <v>2</v>
          </cell>
          <cell r="N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>
            <v>0</v>
          </cell>
          <cell r="H1424" t="str">
            <v>NZ</v>
          </cell>
          <cell r="I1424" t="str">
            <v>NZD</v>
          </cell>
          <cell r="J1424">
            <v>1474436704</v>
          </cell>
          <cell r="K1424">
            <v>1471844704</v>
          </cell>
          <cell r="L1424" t="b">
            <v>0</v>
          </cell>
          <cell r="M1424">
            <v>2</v>
          </cell>
          <cell r="N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>
            <v>0</v>
          </cell>
          <cell r="H1425" t="str">
            <v>AU</v>
          </cell>
          <cell r="I1425" t="str">
            <v>AUD</v>
          </cell>
          <cell r="J1425">
            <v>1451637531</v>
          </cell>
          <cell r="K1425">
            <v>1449045531</v>
          </cell>
          <cell r="L1425" t="b">
            <v>0</v>
          </cell>
          <cell r="M1425">
            <v>1</v>
          </cell>
          <cell r="N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>
            <v>20</v>
          </cell>
          <cell r="H1426" t="str">
            <v>US</v>
          </cell>
          <cell r="I1426" t="str">
            <v>USD</v>
          </cell>
          <cell r="J1426">
            <v>1479233602</v>
          </cell>
          <cell r="K1426">
            <v>1478106802</v>
          </cell>
          <cell r="L1426" t="b">
            <v>0</v>
          </cell>
          <cell r="M1426">
            <v>14</v>
          </cell>
          <cell r="N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>
            <v>0</v>
          </cell>
          <cell r="H1427" t="str">
            <v>US</v>
          </cell>
          <cell r="I1427" t="str">
            <v>USD</v>
          </cell>
          <cell r="J1427">
            <v>1430276959</v>
          </cell>
          <cell r="K1427">
            <v>1427684959</v>
          </cell>
          <cell r="L1427" t="b">
            <v>0</v>
          </cell>
          <cell r="M1427">
            <v>0</v>
          </cell>
          <cell r="N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>
            <v>0</v>
          </cell>
          <cell r="H1428" t="str">
            <v>DE</v>
          </cell>
          <cell r="I1428" t="str">
            <v>EUR</v>
          </cell>
          <cell r="J1428">
            <v>1440408120</v>
          </cell>
          <cell r="K1428">
            <v>1435224120</v>
          </cell>
          <cell r="L1428" t="b">
            <v>0</v>
          </cell>
          <cell r="M1428">
            <v>0</v>
          </cell>
          <cell r="N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>
            <v>8</v>
          </cell>
          <cell r="H1429" t="str">
            <v>DE</v>
          </cell>
          <cell r="I1429" t="str">
            <v>EUR</v>
          </cell>
          <cell r="J1429">
            <v>1474230385</v>
          </cell>
          <cell r="K1429">
            <v>1471638385</v>
          </cell>
          <cell r="L1429" t="b">
            <v>0</v>
          </cell>
          <cell r="M1429">
            <v>4</v>
          </cell>
          <cell r="N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>
            <v>5</v>
          </cell>
          <cell r="H1430" t="str">
            <v>ES</v>
          </cell>
          <cell r="I1430" t="str">
            <v>EUR</v>
          </cell>
          <cell r="J1430">
            <v>1459584417</v>
          </cell>
          <cell r="K1430">
            <v>1456996017</v>
          </cell>
          <cell r="L1430" t="b">
            <v>0</v>
          </cell>
          <cell r="M1430">
            <v>3</v>
          </cell>
          <cell r="N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>
            <v>0</v>
          </cell>
          <cell r="H1431" t="str">
            <v>US</v>
          </cell>
          <cell r="I1431" t="str">
            <v>USD</v>
          </cell>
          <cell r="J1431">
            <v>1428629242</v>
          </cell>
          <cell r="K1431">
            <v>1426037242</v>
          </cell>
          <cell r="L1431" t="b">
            <v>0</v>
          </cell>
          <cell r="M1431">
            <v>0</v>
          </cell>
          <cell r="N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>
            <v>8</v>
          </cell>
          <cell r="H1432" t="str">
            <v>US</v>
          </cell>
          <cell r="I1432" t="str">
            <v>USD</v>
          </cell>
          <cell r="J1432">
            <v>1419017488</v>
          </cell>
          <cell r="K1432">
            <v>1416339088</v>
          </cell>
          <cell r="L1432" t="b">
            <v>0</v>
          </cell>
          <cell r="M1432">
            <v>5</v>
          </cell>
          <cell r="N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>
            <v>32</v>
          </cell>
          <cell r="H1433" t="str">
            <v>US</v>
          </cell>
          <cell r="I1433" t="str">
            <v>USD</v>
          </cell>
          <cell r="J1433">
            <v>1448517816</v>
          </cell>
          <cell r="K1433">
            <v>1445922216</v>
          </cell>
          <cell r="L1433" t="b">
            <v>0</v>
          </cell>
          <cell r="M1433">
            <v>47</v>
          </cell>
          <cell r="N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>
            <v>0</v>
          </cell>
          <cell r="H1434" t="str">
            <v>US</v>
          </cell>
          <cell r="I1434" t="str">
            <v>USD</v>
          </cell>
          <cell r="J1434">
            <v>1437417828</v>
          </cell>
          <cell r="K1434">
            <v>1434825828</v>
          </cell>
          <cell r="L1434" t="b">
            <v>0</v>
          </cell>
          <cell r="M1434">
            <v>0</v>
          </cell>
          <cell r="N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>
            <v>7</v>
          </cell>
          <cell r="H1435" t="str">
            <v>IT</v>
          </cell>
          <cell r="I1435" t="str">
            <v>EUR</v>
          </cell>
          <cell r="J1435">
            <v>1481367600</v>
          </cell>
          <cell r="K1435">
            <v>1477839675</v>
          </cell>
          <cell r="L1435" t="b">
            <v>0</v>
          </cell>
          <cell r="M1435">
            <v>10</v>
          </cell>
          <cell r="N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>
            <v>10</v>
          </cell>
          <cell r="H1436" t="str">
            <v>DK</v>
          </cell>
          <cell r="I1436" t="str">
            <v>DKK</v>
          </cell>
          <cell r="J1436">
            <v>1433775600</v>
          </cell>
          <cell r="K1436">
            <v>1431973478</v>
          </cell>
          <cell r="L1436" t="b">
            <v>0</v>
          </cell>
          <cell r="M1436">
            <v>11</v>
          </cell>
          <cell r="N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>
            <v>0</v>
          </cell>
          <cell r="H1437" t="str">
            <v>IT</v>
          </cell>
          <cell r="I1437" t="str">
            <v>EUR</v>
          </cell>
          <cell r="J1437">
            <v>1444589020</v>
          </cell>
          <cell r="K1437">
            <v>1441997020</v>
          </cell>
          <cell r="L1437" t="b">
            <v>0</v>
          </cell>
          <cell r="M1437">
            <v>2</v>
          </cell>
          <cell r="N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>
            <v>1</v>
          </cell>
          <cell r="H1438" t="str">
            <v>DE</v>
          </cell>
          <cell r="I1438" t="str">
            <v>EUR</v>
          </cell>
          <cell r="J1438">
            <v>1456043057</v>
          </cell>
          <cell r="K1438">
            <v>1453451057</v>
          </cell>
          <cell r="L1438" t="b">
            <v>0</v>
          </cell>
          <cell r="M1438">
            <v>2</v>
          </cell>
          <cell r="N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>
            <v>27</v>
          </cell>
          <cell r="H1439" t="str">
            <v>US</v>
          </cell>
          <cell r="I1439" t="str">
            <v>USD</v>
          </cell>
          <cell r="J1439">
            <v>1405227540</v>
          </cell>
          <cell r="K1439">
            <v>1402058739</v>
          </cell>
          <cell r="L1439" t="b">
            <v>0</v>
          </cell>
          <cell r="M1439">
            <v>22</v>
          </cell>
          <cell r="N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>
            <v>3</v>
          </cell>
          <cell r="H1440" t="str">
            <v>DK</v>
          </cell>
          <cell r="I1440" t="str">
            <v>DKK</v>
          </cell>
          <cell r="J1440">
            <v>1461765300</v>
          </cell>
          <cell r="K1440">
            <v>1459198499</v>
          </cell>
          <cell r="L1440" t="b">
            <v>0</v>
          </cell>
          <cell r="M1440">
            <v>8</v>
          </cell>
          <cell r="N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>
            <v>7</v>
          </cell>
          <cell r="H1441" t="str">
            <v>CA</v>
          </cell>
          <cell r="I1441" t="str">
            <v>CAD</v>
          </cell>
          <cell r="J1441">
            <v>1425758101</v>
          </cell>
          <cell r="K1441">
            <v>1423166101</v>
          </cell>
          <cell r="L1441" t="b">
            <v>0</v>
          </cell>
          <cell r="M1441">
            <v>6</v>
          </cell>
          <cell r="N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>
            <v>0</v>
          </cell>
          <cell r="H1442" t="str">
            <v>IT</v>
          </cell>
          <cell r="I1442" t="str">
            <v>EUR</v>
          </cell>
          <cell r="J1442">
            <v>1464285463</v>
          </cell>
          <cell r="K1442">
            <v>1461693463</v>
          </cell>
          <cell r="L1442" t="b">
            <v>0</v>
          </cell>
          <cell r="M1442">
            <v>1</v>
          </cell>
          <cell r="N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>
            <v>1</v>
          </cell>
          <cell r="H1443" t="str">
            <v>GB</v>
          </cell>
          <cell r="I1443" t="str">
            <v>GBP</v>
          </cell>
          <cell r="J1443">
            <v>1441995769</v>
          </cell>
          <cell r="K1443">
            <v>1436811769</v>
          </cell>
          <cell r="L1443" t="b">
            <v>0</v>
          </cell>
          <cell r="M1443">
            <v>3</v>
          </cell>
          <cell r="N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>
            <v>0</v>
          </cell>
          <cell r="H1444" t="str">
            <v>US</v>
          </cell>
          <cell r="I1444" t="str">
            <v>USD</v>
          </cell>
          <cell r="J1444">
            <v>1464190158</v>
          </cell>
          <cell r="K1444">
            <v>1461598158</v>
          </cell>
          <cell r="L1444" t="b">
            <v>0</v>
          </cell>
          <cell r="M1444">
            <v>0</v>
          </cell>
          <cell r="N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>
            <v>0</v>
          </cell>
          <cell r="H1445" t="str">
            <v>FR</v>
          </cell>
          <cell r="I1445" t="str">
            <v>EUR</v>
          </cell>
          <cell r="J1445">
            <v>1483395209</v>
          </cell>
          <cell r="K1445">
            <v>1480803209</v>
          </cell>
          <cell r="L1445" t="b">
            <v>0</v>
          </cell>
          <cell r="M1445">
            <v>0</v>
          </cell>
          <cell r="N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>
            <v>0</v>
          </cell>
          <cell r="H1446" t="str">
            <v>DE</v>
          </cell>
          <cell r="I1446" t="str">
            <v>EUR</v>
          </cell>
          <cell r="J1446">
            <v>1442091462</v>
          </cell>
          <cell r="K1446">
            <v>1436907462</v>
          </cell>
          <cell r="L1446" t="b">
            <v>0</v>
          </cell>
          <cell r="M1446">
            <v>0</v>
          </cell>
          <cell r="N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>
            <v>0</v>
          </cell>
          <cell r="H1447" t="str">
            <v>DE</v>
          </cell>
          <cell r="I1447" t="str">
            <v>EUR</v>
          </cell>
          <cell r="J1447">
            <v>1434286855</v>
          </cell>
          <cell r="K1447">
            <v>1431694855</v>
          </cell>
          <cell r="L1447" t="b">
            <v>0</v>
          </cell>
          <cell r="M1447">
            <v>0</v>
          </cell>
          <cell r="N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>
            <v>0</v>
          </cell>
          <cell r="H1448" t="str">
            <v>IT</v>
          </cell>
          <cell r="I1448" t="str">
            <v>EUR</v>
          </cell>
          <cell r="J1448">
            <v>1461235478</v>
          </cell>
          <cell r="K1448">
            <v>1459507478</v>
          </cell>
          <cell r="L1448" t="b">
            <v>0</v>
          </cell>
          <cell r="M1448">
            <v>0</v>
          </cell>
          <cell r="N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>
            <v>0</v>
          </cell>
          <cell r="H1449" t="str">
            <v>US</v>
          </cell>
          <cell r="I1449" t="str">
            <v>USD</v>
          </cell>
          <cell r="J1449">
            <v>1467999134</v>
          </cell>
          <cell r="K1449">
            <v>1465407134</v>
          </cell>
          <cell r="L1449" t="b">
            <v>0</v>
          </cell>
          <cell r="M1449">
            <v>3</v>
          </cell>
          <cell r="N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>
            <v>0</v>
          </cell>
          <cell r="H1450" t="str">
            <v>AU</v>
          </cell>
          <cell r="I1450" t="str">
            <v>AUD</v>
          </cell>
          <cell r="J1450">
            <v>1432272300</v>
          </cell>
          <cell r="K1450">
            <v>1429655318</v>
          </cell>
          <cell r="L1450" t="b">
            <v>0</v>
          </cell>
          <cell r="M1450">
            <v>0</v>
          </cell>
          <cell r="N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>
            <v>0</v>
          </cell>
          <cell r="H1451" t="str">
            <v>US</v>
          </cell>
          <cell r="I1451" t="str">
            <v>USD</v>
          </cell>
          <cell r="J1451">
            <v>1431286105</v>
          </cell>
          <cell r="K1451">
            <v>1427138905</v>
          </cell>
          <cell r="L1451" t="b">
            <v>0</v>
          </cell>
          <cell r="M1451">
            <v>0</v>
          </cell>
          <cell r="N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>
            <v>0</v>
          </cell>
          <cell r="H1452" t="str">
            <v>US</v>
          </cell>
          <cell r="I1452" t="str">
            <v>USD</v>
          </cell>
          <cell r="J1452">
            <v>1455941197</v>
          </cell>
          <cell r="K1452">
            <v>1453349197</v>
          </cell>
          <cell r="L1452" t="b">
            <v>0</v>
          </cell>
          <cell r="M1452">
            <v>1</v>
          </cell>
          <cell r="N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>
            <v>0</v>
          </cell>
          <cell r="H1453" t="str">
            <v>US</v>
          </cell>
          <cell r="I1453" t="str">
            <v>USD</v>
          </cell>
          <cell r="J1453">
            <v>1416355259</v>
          </cell>
          <cell r="K1453">
            <v>1413759659</v>
          </cell>
          <cell r="L1453" t="b">
            <v>0</v>
          </cell>
          <cell r="M1453">
            <v>2</v>
          </cell>
          <cell r="N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>
            <v>0</v>
          </cell>
          <cell r="H1454" t="str">
            <v>US</v>
          </cell>
          <cell r="I1454" t="str">
            <v>USD</v>
          </cell>
          <cell r="J1454">
            <v>1406566363</v>
          </cell>
          <cell r="K1454">
            <v>1403974363</v>
          </cell>
          <cell r="L1454" t="b">
            <v>0</v>
          </cell>
          <cell r="M1454">
            <v>0</v>
          </cell>
          <cell r="N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>
            <v>0</v>
          </cell>
          <cell r="H1455" t="str">
            <v>FR</v>
          </cell>
          <cell r="I1455" t="str">
            <v>EUR</v>
          </cell>
          <cell r="J1455">
            <v>1492270947</v>
          </cell>
          <cell r="K1455">
            <v>1488386547</v>
          </cell>
          <cell r="L1455" t="b">
            <v>0</v>
          </cell>
          <cell r="M1455">
            <v>0</v>
          </cell>
          <cell r="N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>
            <v>1</v>
          </cell>
          <cell r="H1456" t="str">
            <v>ES</v>
          </cell>
          <cell r="I1456" t="str">
            <v>EUR</v>
          </cell>
          <cell r="J1456">
            <v>1461535140</v>
          </cell>
          <cell r="K1456">
            <v>1459716480</v>
          </cell>
          <cell r="L1456" t="b">
            <v>0</v>
          </cell>
          <cell r="M1456">
            <v>1</v>
          </cell>
          <cell r="N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>
            <v>11</v>
          </cell>
          <cell r="H1457" t="str">
            <v>US</v>
          </cell>
          <cell r="I1457" t="str">
            <v>USD</v>
          </cell>
          <cell r="J1457">
            <v>1409924340</v>
          </cell>
          <cell r="K1457">
            <v>1405181320</v>
          </cell>
          <cell r="L1457" t="b">
            <v>0</v>
          </cell>
          <cell r="M1457">
            <v>7</v>
          </cell>
          <cell r="N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>
            <v>3</v>
          </cell>
          <cell r="H1458" t="str">
            <v>IT</v>
          </cell>
          <cell r="I1458" t="str">
            <v>EUR</v>
          </cell>
          <cell r="J1458">
            <v>1483459365</v>
          </cell>
          <cell r="K1458">
            <v>1480867365</v>
          </cell>
          <cell r="L1458" t="b">
            <v>0</v>
          </cell>
          <cell r="M1458">
            <v>3</v>
          </cell>
          <cell r="N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>
            <v>0</v>
          </cell>
          <cell r="H1459" t="str">
            <v>US</v>
          </cell>
          <cell r="I1459" t="str">
            <v>USD</v>
          </cell>
          <cell r="J1459">
            <v>1447281044</v>
          </cell>
          <cell r="K1459">
            <v>1444685444</v>
          </cell>
          <cell r="L1459" t="b">
            <v>0</v>
          </cell>
          <cell r="M1459">
            <v>0</v>
          </cell>
          <cell r="N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>
            <v>0</v>
          </cell>
          <cell r="H1460" t="str">
            <v>US</v>
          </cell>
          <cell r="I1460" t="str">
            <v>USD</v>
          </cell>
          <cell r="J1460">
            <v>1407729600</v>
          </cell>
          <cell r="K1460">
            <v>1405097760</v>
          </cell>
          <cell r="L1460" t="b">
            <v>0</v>
          </cell>
          <cell r="M1460">
            <v>0</v>
          </cell>
          <cell r="N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>
            <v>0</v>
          </cell>
          <cell r="H1461" t="str">
            <v>DK</v>
          </cell>
          <cell r="I1461" t="str">
            <v>DKK</v>
          </cell>
          <cell r="J1461">
            <v>1449077100</v>
          </cell>
          <cell r="K1461">
            <v>1446612896</v>
          </cell>
          <cell r="L1461" t="b">
            <v>0</v>
          </cell>
          <cell r="M1461">
            <v>0</v>
          </cell>
          <cell r="N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>
            <v>0</v>
          </cell>
          <cell r="H1462" t="str">
            <v>US</v>
          </cell>
          <cell r="I1462" t="str">
            <v>USD</v>
          </cell>
          <cell r="J1462">
            <v>1417391100</v>
          </cell>
          <cell r="K1462">
            <v>1412371898</v>
          </cell>
          <cell r="L1462" t="b">
            <v>0</v>
          </cell>
          <cell r="M1462">
            <v>0</v>
          </cell>
          <cell r="N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>
            <v>101</v>
          </cell>
          <cell r="H1463" t="str">
            <v>US</v>
          </cell>
          <cell r="I1463" t="str">
            <v>USD</v>
          </cell>
          <cell r="J1463">
            <v>1413849600</v>
          </cell>
          <cell r="K1463">
            <v>1410967754</v>
          </cell>
          <cell r="L1463" t="b">
            <v>1</v>
          </cell>
          <cell r="M1463">
            <v>340</v>
          </cell>
          <cell r="N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>
            <v>109</v>
          </cell>
          <cell r="H1464" t="str">
            <v>US</v>
          </cell>
          <cell r="I1464" t="str">
            <v>USD</v>
          </cell>
          <cell r="J1464">
            <v>1365609271</v>
          </cell>
          <cell r="K1464">
            <v>1363017271</v>
          </cell>
          <cell r="L1464" t="b">
            <v>1</v>
          </cell>
          <cell r="M1464">
            <v>150</v>
          </cell>
          <cell r="N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>
            <v>148</v>
          </cell>
          <cell r="H1465" t="str">
            <v>US</v>
          </cell>
          <cell r="I1465" t="str">
            <v>USD</v>
          </cell>
          <cell r="J1465">
            <v>1365367938</v>
          </cell>
          <cell r="K1465">
            <v>1361483538</v>
          </cell>
          <cell r="L1465" t="b">
            <v>1</v>
          </cell>
          <cell r="M1465">
            <v>25</v>
          </cell>
          <cell r="N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>
            <v>163</v>
          </cell>
          <cell r="H1466" t="str">
            <v>US</v>
          </cell>
          <cell r="I1466" t="str">
            <v>USD</v>
          </cell>
          <cell r="J1466">
            <v>1361029958</v>
          </cell>
          <cell r="K1466">
            <v>1358437958</v>
          </cell>
          <cell r="L1466" t="b">
            <v>1</v>
          </cell>
          <cell r="M1466">
            <v>234</v>
          </cell>
          <cell r="N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>
            <v>456</v>
          </cell>
          <cell r="H1467" t="str">
            <v>US</v>
          </cell>
          <cell r="I1467" t="str">
            <v>USD</v>
          </cell>
          <cell r="J1467">
            <v>1332385200</v>
          </cell>
          <cell r="K1467">
            <v>1329759452</v>
          </cell>
          <cell r="L1467" t="b">
            <v>1</v>
          </cell>
          <cell r="M1467">
            <v>2602</v>
          </cell>
          <cell r="N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>
            <v>108</v>
          </cell>
          <cell r="H1468" t="str">
            <v>US</v>
          </cell>
          <cell r="I1468" t="str">
            <v>USD</v>
          </cell>
          <cell r="J1468">
            <v>1452574800</v>
          </cell>
          <cell r="K1468">
            <v>1449029266</v>
          </cell>
          <cell r="L1468" t="b">
            <v>1</v>
          </cell>
          <cell r="M1468">
            <v>248</v>
          </cell>
          <cell r="N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>
            <v>115</v>
          </cell>
          <cell r="H1469" t="str">
            <v>US</v>
          </cell>
          <cell r="I1469" t="str">
            <v>USD</v>
          </cell>
          <cell r="J1469">
            <v>1332699285</v>
          </cell>
          <cell r="K1469">
            <v>1327518885</v>
          </cell>
          <cell r="L1469" t="b">
            <v>1</v>
          </cell>
          <cell r="M1469">
            <v>600</v>
          </cell>
          <cell r="N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>
            <v>102</v>
          </cell>
          <cell r="H1470" t="str">
            <v>US</v>
          </cell>
          <cell r="I1470" t="str">
            <v>USD</v>
          </cell>
          <cell r="J1470">
            <v>1307838049</v>
          </cell>
          <cell r="K1470">
            <v>1302654049</v>
          </cell>
          <cell r="L1470" t="b">
            <v>1</v>
          </cell>
          <cell r="M1470">
            <v>293</v>
          </cell>
          <cell r="N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>
            <v>108</v>
          </cell>
          <cell r="H1471" t="str">
            <v>US</v>
          </cell>
          <cell r="I1471" t="str">
            <v>USD</v>
          </cell>
          <cell r="J1471">
            <v>1360938109</v>
          </cell>
          <cell r="K1471">
            <v>1358346109</v>
          </cell>
          <cell r="L1471" t="b">
            <v>1</v>
          </cell>
          <cell r="M1471">
            <v>321</v>
          </cell>
          <cell r="N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>
            <v>125</v>
          </cell>
          <cell r="H1472" t="str">
            <v>US</v>
          </cell>
          <cell r="I1472" t="str">
            <v>USD</v>
          </cell>
          <cell r="J1472">
            <v>1356724263</v>
          </cell>
          <cell r="K1472">
            <v>1354909863</v>
          </cell>
          <cell r="L1472" t="b">
            <v>1</v>
          </cell>
          <cell r="M1472">
            <v>81</v>
          </cell>
          <cell r="N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>
            <v>104</v>
          </cell>
          <cell r="H1473" t="str">
            <v>US</v>
          </cell>
          <cell r="I1473" t="str">
            <v>USD</v>
          </cell>
          <cell r="J1473">
            <v>1428620334</v>
          </cell>
          <cell r="K1473">
            <v>1426028334</v>
          </cell>
          <cell r="L1473" t="b">
            <v>1</v>
          </cell>
          <cell r="M1473">
            <v>343</v>
          </cell>
          <cell r="N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>
            <v>139</v>
          </cell>
          <cell r="H1474" t="str">
            <v>US</v>
          </cell>
          <cell r="I1474" t="str">
            <v>USD</v>
          </cell>
          <cell r="J1474">
            <v>1381928503</v>
          </cell>
          <cell r="K1474">
            <v>1379336503</v>
          </cell>
          <cell r="L1474" t="b">
            <v>1</v>
          </cell>
          <cell r="M1474">
            <v>336</v>
          </cell>
          <cell r="N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>
            <v>121</v>
          </cell>
          <cell r="H1475" t="str">
            <v>US</v>
          </cell>
          <cell r="I1475" t="str">
            <v>USD</v>
          </cell>
          <cell r="J1475">
            <v>1330644639</v>
          </cell>
          <cell r="K1475">
            <v>1328052639</v>
          </cell>
          <cell r="L1475" t="b">
            <v>1</v>
          </cell>
          <cell r="M1475">
            <v>47</v>
          </cell>
          <cell r="N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>
            <v>112</v>
          </cell>
          <cell r="H1476" t="str">
            <v>US</v>
          </cell>
          <cell r="I1476" t="str">
            <v>USD</v>
          </cell>
          <cell r="J1476">
            <v>1379093292</v>
          </cell>
          <cell r="K1476">
            <v>1376501292</v>
          </cell>
          <cell r="L1476" t="b">
            <v>1</v>
          </cell>
          <cell r="M1476">
            <v>76</v>
          </cell>
          <cell r="N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>
            <v>189</v>
          </cell>
          <cell r="H1477" t="str">
            <v>US</v>
          </cell>
          <cell r="I1477" t="str">
            <v>USD</v>
          </cell>
          <cell r="J1477">
            <v>1419051540</v>
          </cell>
          <cell r="K1477">
            <v>1416244863</v>
          </cell>
          <cell r="L1477" t="b">
            <v>1</v>
          </cell>
          <cell r="M1477">
            <v>441</v>
          </cell>
          <cell r="N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>
            <v>662</v>
          </cell>
          <cell r="H1478" t="str">
            <v>US</v>
          </cell>
          <cell r="I1478" t="str">
            <v>USD</v>
          </cell>
          <cell r="J1478">
            <v>1315616422</v>
          </cell>
          <cell r="K1478">
            <v>1313024422</v>
          </cell>
          <cell r="L1478" t="b">
            <v>1</v>
          </cell>
          <cell r="M1478">
            <v>916</v>
          </cell>
          <cell r="N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>
            <v>111</v>
          </cell>
          <cell r="H1479" t="str">
            <v>US</v>
          </cell>
          <cell r="I1479" t="str">
            <v>USD</v>
          </cell>
          <cell r="J1479">
            <v>1324609200</v>
          </cell>
          <cell r="K1479">
            <v>1319467604</v>
          </cell>
          <cell r="L1479" t="b">
            <v>1</v>
          </cell>
          <cell r="M1479">
            <v>369</v>
          </cell>
          <cell r="N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>
            <v>1182</v>
          </cell>
          <cell r="H1480" t="str">
            <v>US</v>
          </cell>
          <cell r="I1480" t="str">
            <v>USD</v>
          </cell>
          <cell r="J1480">
            <v>1368564913</v>
          </cell>
          <cell r="K1480">
            <v>1367355313</v>
          </cell>
          <cell r="L1480" t="b">
            <v>1</v>
          </cell>
          <cell r="M1480">
            <v>20242</v>
          </cell>
          <cell r="N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>
            <v>137</v>
          </cell>
          <cell r="H1481" t="str">
            <v>US</v>
          </cell>
          <cell r="I1481" t="str">
            <v>USD</v>
          </cell>
          <cell r="J1481">
            <v>1399694340</v>
          </cell>
          <cell r="K1481">
            <v>1398448389</v>
          </cell>
          <cell r="L1481" t="b">
            <v>1</v>
          </cell>
          <cell r="M1481">
            <v>71</v>
          </cell>
          <cell r="N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>
            <v>117</v>
          </cell>
          <cell r="H1482" t="str">
            <v>US</v>
          </cell>
          <cell r="I1482" t="str">
            <v>USD</v>
          </cell>
          <cell r="J1482">
            <v>1374858000</v>
          </cell>
          <cell r="K1482">
            <v>1373408699</v>
          </cell>
          <cell r="L1482" t="b">
            <v>1</v>
          </cell>
          <cell r="M1482">
            <v>635</v>
          </cell>
          <cell r="N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>
            <v>2</v>
          </cell>
          <cell r="H1483" t="str">
            <v>CA</v>
          </cell>
          <cell r="I1483" t="str">
            <v>CAD</v>
          </cell>
          <cell r="J1483">
            <v>1383430145</v>
          </cell>
          <cell r="K1483">
            <v>1380838145</v>
          </cell>
          <cell r="L1483" t="b">
            <v>0</v>
          </cell>
          <cell r="M1483">
            <v>6</v>
          </cell>
          <cell r="N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>
            <v>0</v>
          </cell>
          <cell r="H1484" t="str">
            <v>US</v>
          </cell>
          <cell r="I1484" t="str">
            <v>USD</v>
          </cell>
          <cell r="J1484">
            <v>1347004260</v>
          </cell>
          <cell r="K1484">
            <v>1345062936</v>
          </cell>
          <cell r="L1484" t="b">
            <v>0</v>
          </cell>
          <cell r="M1484">
            <v>1</v>
          </cell>
          <cell r="N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>
            <v>1</v>
          </cell>
          <cell r="H1485" t="str">
            <v>US</v>
          </cell>
          <cell r="I1485" t="str">
            <v>USD</v>
          </cell>
          <cell r="J1485">
            <v>1469162275</v>
          </cell>
          <cell r="K1485">
            <v>1467002275</v>
          </cell>
          <cell r="L1485" t="b">
            <v>0</v>
          </cell>
          <cell r="M1485">
            <v>2</v>
          </cell>
          <cell r="N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>
            <v>0</v>
          </cell>
          <cell r="H1486" t="str">
            <v>US</v>
          </cell>
          <cell r="I1486" t="str">
            <v>USD</v>
          </cell>
          <cell r="J1486">
            <v>1342882260</v>
          </cell>
          <cell r="K1486">
            <v>1337834963</v>
          </cell>
          <cell r="L1486" t="b">
            <v>0</v>
          </cell>
          <cell r="M1486">
            <v>0</v>
          </cell>
          <cell r="N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>
            <v>2</v>
          </cell>
          <cell r="H1487" t="str">
            <v>US</v>
          </cell>
          <cell r="I1487" t="str">
            <v>USD</v>
          </cell>
          <cell r="J1487">
            <v>1434827173</v>
          </cell>
          <cell r="K1487">
            <v>1430939173</v>
          </cell>
          <cell r="L1487" t="b">
            <v>0</v>
          </cell>
          <cell r="M1487">
            <v>3</v>
          </cell>
          <cell r="N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>
            <v>0</v>
          </cell>
          <cell r="H1488" t="str">
            <v>US</v>
          </cell>
          <cell r="I1488" t="str">
            <v>USD</v>
          </cell>
          <cell r="J1488">
            <v>1425009761</v>
          </cell>
          <cell r="K1488">
            <v>1422417761</v>
          </cell>
          <cell r="L1488" t="b">
            <v>0</v>
          </cell>
          <cell r="M1488">
            <v>3</v>
          </cell>
          <cell r="N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>
            <v>0</v>
          </cell>
          <cell r="H1489" t="str">
            <v>US</v>
          </cell>
          <cell r="I1489" t="str">
            <v>USD</v>
          </cell>
          <cell r="J1489">
            <v>1470175271</v>
          </cell>
          <cell r="K1489">
            <v>1467583271</v>
          </cell>
          <cell r="L1489" t="b">
            <v>0</v>
          </cell>
          <cell r="M1489">
            <v>0</v>
          </cell>
          <cell r="N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>
            <v>2</v>
          </cell>
          <cell r="H1490" t="str">
            <v>AU</v>
          </cell>
          <cell r="I1490" t="str">
            <v>AUD</v>
          </cell>
          <cell r="J1490">
            <v>1388928660</v>
          </cell>
          <cell r="K1490">
            <v>1386336660</v>
          </cell>
          <cell r="L1490" t="b">
            <v>0</v>
          </cell>
          <cell r="M1490">
            <v>6</v>
          </cell>
          <cell r="N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>
            <v>0</v>
          </cell>
          <cell r="H1491" t="str">
            <v>US</v>
          </cell>
          <cell r="I1491" t="str">
            <v>USD</v>
          </cell>
          <cell r="J1491">
            <v>1352994052</v>
          </cell>
          <cell r="K1491">
            <v>1350398452</v>
          </cell>
          <cell r="L1491" t="b">
            <v>0</v>
          </cell>
          <cell r="M1491">
            <v>0</v>
          </cell>
          <cell r="N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>
            <v>31</v>
          </cell>
          <cell r="H1492" t="str">
            <v>US</v>
          </cell>
          <cell r="I1492" t="str">
            <v>USD</v>
          </cell>
          <cell r="J1492">
            <v>1380720474</v>
          </cell>
          <cell r="K1492">
            <v>1378214874</v>
          </cell>
          <cell r="L1492" t="b">
            <v>0</v>
          </cell>
          <cell r="M1492">
            <v>19</v>
          </cell>
          <cell r="N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>
            <v>8</v>
          </cell>
          <cell r="H1493" t="str">
            <v>US</v>
          </cell>
          <cell r="I1493" t="str">
            <v>USD</v>
          </cell>
          <cell r="J1493">
            <v>1424014680</v>
          </cell>
          <cell r="K1493">
            <v>1418922443</v>
          </cell>
          <cell r="L1493" t="b">
            <v>0</v>
          </cell>
          <cell r="M1493">
            <v>1</v>
          </cell>
          <cell r="N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>
            <v>1</v>
          </cell>
          <cell r="H1494" t="str">
            <v>US</v>
          </cell>
          <cell r="I1494" t="str">
            <v>USD</v>
          </cell>
          <cell r="J1494">
            <v>1308431646</v>
          </cell>
          <cell r="K1494">
            <v>1305839646</v>
          </cell>
          <cell r="L1494" t="b">
            <v>0</v>
          </cell>
          <cell r="M1494">
            <v>2</v>
          </cell>
          <cell r="N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>
            <v>0</v>
          </cell>
          <cell r="H1495" t="str">
            <v>US</v>
          </cell>
          <cell r="I1495" t="str">
            <v>USD</v>
          </cell>
          <cell r="J1495">
            <v>1371415675</v>
          </cell>
          <cell r="K1495">
            <v>1368823675</v>
          </cell>
          <cell r="L1495" t="b">
            <v>0</v>
          </cell>
          <cell r="M1495">
            <v>0</v>
          </cell>
          <cell r="N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>
            <v>9</v>
          </cell>
          <cell r="H1496" t="str">
            <v>US</v>
          </cell>
          <cell r="I1496" t="str">
            <v>USD</v>
          </cell>
          <cell r="J1496">
            <v>1428075480</v>
          </cell>
          <cell r="K1496">
            <v>1425489613</v>
          </cell>
          <cell r="L1496" t="b">
            <v>0</v>
          </cell>
          <cell r="M1496">
            <v>11</v>
          </cell>
          <cell r="N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>
            <v>0</v>
          </cell>
          <cell r="H1497" t="str">
            <v>US</v>
          </cell>
          <cell r="I1497" t="str">
            <v>USD</v>
          </cell>
          <cell r="J1497">
            <v>1314471431</v>
          </cell>
          <cell r="K1497">
            <v>1311879431</v>
          </cell>
          <cell r="L1497" t="b">
            <v>0</v>
          </cell>
          <cell r="M1497">
            <v>0</v>
          </cell>
          <cell r="N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>
            <v>0</v>
          </cell>
          <cell r="H1498" t="str">
            <v>US</v>
          </cell>
          <cell r="I1498" t="str">
            <v>USD</v>
          </cell>
          <cell r="J1498">
            <v>1410866659</v>
          </cell>
          <cell r="K1498">
            <v>1405682659</v>
          </cell>
          <cell r="L1498" t="b">
            <v>0</v>
          </cell>
          <cell r="M1498">
            <v>0</v>
          </cell>
          <cell r="N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>
            <v>0</v>
          </cell>
          <cell r="H1499" t="str">
            <v>US</v>
          </cell>
          <cell r="I1499" t="str">
            <v>USD</v>
          </cell>
          <cell r="J1499">
            <v>1375299780</v>
          </cell>
          <cell r="K1499">
            <v>1371655522</v>
          </cell>
          <cell r="L1499" t="b">
            <v>0</v>
          </cell>
          <cell r="M1499">
            <v>1</v>
          </cell>
          <cell r="N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>
            <v>2</v>
          </cell>
          <cell r="H1500" t="str">
            <v>US</v>
          </cell>
          <cell r="I1500" t="str">
            <v>USD</v>
          </cell>
          <cell r="J1500">
            <v>1409787378</v>
          </cell>
          <cell r="K1500">
            <v>1405899378</v>
          </cell>
          <cell r="L1500" t="b">
            <v>0</v>
          </cell>
          <cell r="M1500">
            <v>3</v>
          </cell>
          <cell r="N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>
            <v>0</v>
          </cell>
          <cell r="H1501" t="str">
            <v>US</v>
          </cell>
          <cell r="I1501" t="str">
            <v>USD</v>
          </cell>
          <cell r="J1501">
            <v>1470355833</v>
          </cell>
          <cell r="K1501">
            <v>1465171833</v>
          </cell>
          <cell r="L1501" t="b">
            <v>0</v>
          </cell>
          <cell r="M1501">
            <v>1</v>
          </cell>
          <cell r="N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>
            <v>25</v>
          </cell>
          <cell r="H1502" t="str">
            <v>US</v>
          </cell>
          <cell r="I1502" t="str">
            <v>USD</v>
          </cell>
          <cell r="J1502">
            <v>1367444557</v>
          </cell>
          <cell r="K1502">
            <v>1364852557</v>
          </cell>
          <cell r="L1502" t="b">
            <v>0</v>
          </cell>
          <cell r="M1502">
            <v>15</v>
          </cell>
          <cell r="N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>
            <v>166</v>
          </cell>
          <cell r="H1503" t="str">
            <v>CA</v>
          </cell>
          <cell r="I1503" t="str">
            <v>CAD</v>
          </cell>
          <cell r="J1503">
            <v>1436364023</v>
          </cell>
          <cell r="K1503">
            <v>1433772023</v>
          </cell>
          <cell r="L1503" t="b">
            <v>1</v>
          </cell>
          <cell r="M1503">
            <v>885</v>
          </cell>
          <cell r="N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>
            <v>101</v>
          </cell>
          <cell r="H1504" t="str">
            <v>GB</v>
          </cell>
          <cell r="I1504" t="str">
            <v>GBP</v>
          </cell>
          <cell r="J1504">
            <v>1458943200</v>
          </cell>
          <cell r="K1504">
            <v>1456491680</v>
          </cell>
          <cell r="L1504" t="b">
            <v>1</v>
          </cell>
          <cell r="M1504">
            <v>329</v>
          </cell>
          <cell r="N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>
            <v>108</v>
          </cell>
          <cell r="H1505" t="str">
            <v>BE</v>
          </cell>
          <cell r="I1505" t="str">
            <v>EUR</v>
          </cell>
          <cell r="J1505">
            <v>1477210801</v>
          </cell>
          <cell r="K1505">
            <v>1472026801</v>
          </cell>
          <cell r="L1505" t="b">
            <v>1</v>
          </cell>
          <cell r="M1505">
            <v>71</v>
          </cell>
          <cell r="N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>
            <v>278</v>
          </cell>
          <cell r="H1506" t="str">
            <v>GB</v>
          </cell>
          <cell r="I1506" t="str">
            <v>GBP</v>
          </cell>
          <cell r="J1506">
            <v>1402389180</v>
          </cell>
          <cell r="K1506">
            <v>1399996024</v>
          </cell>
          <cell r="L1506" t="b">
            <v>1</v>
          </cell>
          <cell r="M1506">
            <v>269</v>
          </cell>
          <cell r="N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>
            <v>104</v>
          </cell>
          <cell r="H1507" t="str">
            <v>DE</v>
          </cell>
          <cell r="I1507" t="str">
            <v>EUR</v>
          </cell>
          <cell r="J1507">
            <v>1458676860</v>
          </cell>
          <cell r="K1507">
            <v>1455446303</v>
          </cell>
          <cell r="L1507" t="b">
            <v>1</v>
          </cell>
          <cell r="M1507">
            <v>345</v>
          </cell>
          <cell r="N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>
            <v>111</v>
          </cell>
          <cell r="H1508" t="str">
            <v>GB</v>
          </cell>
          <cell r="I1508" t="str">
            <v>GBP</v>
          </cell>
          <cell r="J1508">
            <v>1406227904</v>
          </cell>
          <cell r="K1508">
            <v>1403635904</v>
          </cell>
          <cell r="L1508" t="b">
            <v>1</v>
          </cell>
          <cell r="M1508">
            <v>43</v>
          </cell>
          <cell r="N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>
            <v>215</v>
          </cell>
          <cell r="H1509" t="str">
            <v>US</v>
          </cell>
          <cell r="I1509" t="str">
            <v>USD</v>
          </cell>
          <cell r="J1509">
            <v>1273911000</v>
          </cell>
          <cell r="K1509">
            <v>1268822909</v>
          </cell>
          <cell r="L1509" t="b">
            <v>1</v>
          </cell>
          <cell r="M1509">
            <v>33</v>
          </cell>
          <cell r="N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>
            <v>111</v>
          </cell>
          <cell r="H1510" t="str">
            <v>US</v>
          </cell>
          <cell r="I1510" t="str">
            <v>USD</v>
          </cell>
          <cell r="J1510">
            <v>1403880281</v>
          </cell>
          <cell r="K1510">
            <v>1401201881</v>
          </cell>
          <cell r="L1510" t="b">
            <v>1</v>
          </cell>
          <cell r="M1510">
            <v>211</v>
          </cell>
          <cell r="N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>
            <v>124</v>
          </cell>
          <cell r="H1511" t="str">
            <v>DE</v>
          </cell>
          <cell r="I1511" t="str">
            <v>EUR</v>
          </cell>
          <cell r="J1511">
            <v>1487113140</v>
          </cell>
          <cell r="K1511">
            <v>1484570885</v>
          </cell>
          <cell r="L1511" t="b">
            <v>1</v>
          </cell>
          <cell r="M1511">
            <v>196</v>
          </cell>
          <cell r="N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>
            <v>101</v>
          </cell>
          <cell r="H1512" t="str">
            <v>GB</v>
          </cell>
          <cell r="I1512" t="str">
            <v>GBP</v>
          </cell>
          <cell r="J1512">
            <v>1405761278</v>
          </cell>
          <cell r="K1512">
            <v>1403169278</v>
          </cell>
          <cell r="L1512" t="b">
            <v>1</v>
          </cell>
          <cell r="M1512">
            <v>405</v>
          </cell>
          <cell r="N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>
            <v>112</v>
          </cell>
          <cell r="H1513" t="str">
            <v>US</v>
          </cell>
          <cell r="I1513" t="str">
            <v>USD</v>
          </cell>
          <cell r="J1513">
            <v>1447858804</v>
          </cell>
          <cell r="K1513">
            <v>1445263204</v>
          </cell>
          <cell r="L1513" t="b">
            <v>1</v>
          </cell>
          <cell r="M1513">
            <v>206</v>
          </cell>
          <cell r="N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>
            <v>559</v>
          </cell>
          <cell r="H1514" t="str">
            <v>US</v>
          </cell>
          <cell r="I1514" t="str">
            <v>USD</v>
          </cell>
          <cell r="J1514">
            <v>1486311939</v>
          </cell>
          <cell r="K1514">
            <v>1483719939</v>
          </cell>
          <cell r="L1514" t="b">
            <v>1</v>
          </cell>
          <cell r="M1514">
            <v>335</v>
          </cell>
          <cell r="N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>
            <v>150</v>
          </cell>
          <cell r="H1515" t="str">
            <v>GB</v>
          </cell>
          <cell r="I1515" t="str">
            <v>GBP</v>
          </cell>
          <cell r="J1515">
            <v>1405523866</v>
          </cell>
          <cell r="K1515">
            <v>1402931866</v>
          </cell>
          <cell r="L1515" t="b">
            <v>1</v>
          </cell>
          <cell r="M1515">
            <v>215</v>
          </cell>
          <cell r="N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>
            <v>106</v>
          </cell>
          <cell r="H1516" t="str">
            <v>US</v>
          </cell>
          <cell r="I1516" t="str">
            <v>USD</v>
          </cell>
          <cell r="J1516">
            <v>1443363640</v>
          </cell>
          <cell r="K1516">
            <v>1439907640</v>
          </cell>
          <cell r="L1516" t="b">
            <v>1</v>
          </cell>
          <cell r="M1516">
            <v>176</v>
          </cell>
          <cell r="N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>
            <v>157</v>
          </cell>
          <cell r="H1517" t="str">
            <v>NO</v>
          </cell>
          <cell r="I1517" t="str">
            <v>NOK</v>
          </cell>
          <cell r="J1517">
            <v>1458104697</v>
          </cell>
          <cell r="K1517">
            <v>1455516297</v>
          </cell>
          <cell r="L1517" t="b">
            <v>1</v>
          </cell>
          <cell r="M1517">
            <v>555</v>
          </cell>
          <cell r="N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>
            <v>109</v>
          </cell>
          <cell r="H1518" t="str">
            <v>US</v>
          </cell>
          <cell r="I1518" t="str">
            <v>USD</v>
          </cell>
          <cell r="J1518">
            <v>1475762400</v>
          </cell>
          <cell r="K1518">
            <v>1473160292</v>
          </cell>
          <cell r="L1518" t="b">
            <v>1</v>
          </cell>
          <cell r="M1518">
            <v>116</v>
          </cell>
          <cell r="N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>
            <v>162</v>
          </cell>
          <cell r="H1519" t="str">
            <v>US</v>
          </cell>
          <cell r="I1519" t="str">
            <v>USD</v>
          </cell>
          <cell r="J1519">
            <v>1417845600</v>
          </cell>
          <cell r="K1519">
            <v>1415194553</v>
          </cell>
          <cell r="L1519" t="b">
            <v>1</v>
          </cell>
          <cell r="M1519">
            <v>615</v>
          </cell>
          <cell r="N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>
            <v>205</v>
          </cell>
          <cell r="H1520" t="str">
            <v>US</v>
          </cell>
          <cell r="I1520" t="str">
            <v>USD</v>
          </cell>
          <cell r="J1520">
            <v>1401565252</v>
          </cell>
          <cell r="K1520">
            <v>1398973252</v>
          </cell>
          <cell r="L1520" t="b">
            <v>1</v>
          </cell>
          <cell r="M1520">
            <v>236</v>
          </cell>
          <cell r="N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>
            <v>103</v>
          </cell>
          <cell r="H1521" t="str">
            <v>US</v>
          </cell>
          <cell r="I1521" t="str">
            <v>USD</v>
          </cell>
          <cell r="J1521">
            <v>1403301540</v>
          </cell>
          <cell r="K1521">
            <v>1400867283</v>
          </cell>
          <cell r="L1521" t="b">
            <v>1</v>
          </cell>
          <cell r="M1521">
            <v>145</v>
          </cell>
          <cell r="N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>
            <v>103</v>
          </cell>
          <cell r="H1522" t="str">
            <v>US</v>
          </cell>
          <cell r="I1522" t="str">
            <v>USD</v>
          </cell>
          <cell r="J1522">
            <v>1418961600</v>
          </cell>
          <cell r="K1522">
            <v>1415824513</v>
          </cell>
          <cell r="L1522" t="b">
            <v>1</v>
          </cell>
          <cell r="M1522">
            <v>167</v>
          </cell>
          <cell r="N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>
            <v>107</v>
          </cell>
          <cell r="H1523" t="str">
            <v>US</v>
          </cell>
          <cell r="I1523" t="str">
            <v>USD</v>
          </cell>
          <cell r="J1523">
            <v>1465272091</v>
          </cell>
          <cell r="K1523">
            <v>1462248091</v>
          </cell>
          <cell r="L1523" t="b">
            <v>1</v>
          </cell>
          <cell r="M1523">
            <v>235</v>
          </cell>
          <cell r="N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>
            <v>139</v>
          </cell>
          <cell r="H1524" t="str">
            <v>US</v>
          </cell>
          <cell r="I1524" t="str">
            <v>USD</v>
          </cell>
          <cell r="J1524">
            <v>1413575739</v>
          </cell>
          <cell r="K1524">
            <v>1410983739</v>
          </cell>
          <cell r="L1524" t="b">
            <v>1</v>
          </cell>
          <cell r="M1524">
            <v>452</v>
          </cell>
          <cell r="N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>
            <v>125</v>
          </cell>
          <cell r="H1525" t="str">
            <v>US</v>
          </cell>
          <cell r="I1525" t="str">
            <v>USD</v>
          </cell>
          <cell r="J1525">
            <v>1419292800</v>
          </cell>
          <cell r="K1525">
            <v>1416592916</v>
          </cell>
          <cell r="L1525" t="b">
            <v>1</v>
          </cell>
          <cell r="M1525">
            <v>241</v>
          </cell>
          <cell r="N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>
            <v>207</v>
          </cell>
          <cell r="H1526" t="str">
            <v>SE</v>
          </cell>
          <cell r="I1526" t="str">
            <v>SEK</v>
          </cell>
          <cell r="J1526">
            <v>1487592090</v>
          </cell>
          <cell r="K1526">
            <v>1485000090</v>
          </cell>
          <cell r="L1526" t="b">
            <v>1</v>
          </cell>
          <cell r="M1526">
            <v>28</v>
          </cell>
          <cell r="N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>
            <v>174</v>
          </cell>
          <cell r="H1527" t="str">
            <v>US</v>
          </cell>
          <cell r="I1527" t="str">
            <v>USD</v>
          </cell>
          <cell r="J1527">
            <v>1471539138</v>
          </cell>
          <cell r="K1527">
            <v>1468947138</v>
          </cell>
          <cell r="L1527" t="b">
            <v>1</v>
          </cell>
          <cell r="M1527">
            <v>140</v>
          </cell>
          <cell r="N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>
            <v>120</v>
          </cell>
          <cell r="H1528" t="str">
            <v>US</v>
          </cell>
          <cell r="I1528" t="str">
            <v>USD</v>
          </cell>
          <cell r="J1528">
            <v>1453185447</v>
          </cell>
          <cell r="K1528">
            <v>1448951847</v>
          </cell>
          <cell r="L1528" t="b">
            <v>1</v>
          </cell>
          <cell r="M1528">
            <v>280</v>
          </cell>
          <cell r="N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>
            <v>110</v>
          </cell>
          <cell r="H1529" t="str">
            <v>US</v>
          </cell>
          <cell r="I1529" t="str">
            <v>USD</v>
          </cell>
          <cell r="J1529">
            <v>1489497886</v>
          </cell>
          <cell r="K1529">
            <v>1487082286</v>
          </cell>
          <cell r="L1529" t="b">
            <v>1</v>
          </cell>
          <cell r="M1529">
            <v>70</v>
          </cell>
          <cell r="N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>
            <v>282</v>
          </cell>
          <cell r="H1530" t="str">
            <v>US</v>
          </cell>
          <cell r="I1530" t="str">
            <v>USD</v>
          </cell>
          <cell r="J1530">
            <v>1485907200</v>
          </cell>
          <cell r="K1530">
            <v>1483292122</v>
          </cell>
          <cell r="L1530" t="b">
            <v>1</v>
          </cell>
          <cell r="M1530">
            <v>160</v>
          </cell>
          <cell r="N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>
            <v>101</v>
          </cell>
          <cell r="H1531" t="str">
            <v>US</v>
          </cell>
          <cell r="I1531" t="str">
            <v>USD</v>
          </cell>
          <cell r="J1531">
            <v>1426773920</v>
          </cell>
          <cell r="K1531">
            <v>1424185520</v>
          </cell>
          <cell r="L1531" t="b">
            <v>1</v>
          </cell>
          <cell r="M1531">
            <v>141</v>
          </cell>
          <cell r="N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>
            <v>135</v>
          </cell>
          <cell r="H1532" t="str">
            <v>US</v>
          </cell>
          <cell r="I1532" t="str">
            <v>USD</v>
          </cell>
          <cell r="J1532">
            <v>1445624695</v>
          </cell>
          <cell r="K1532">
            <v>1443464695</v>
          </cell>
          <cell r="L1532" t="b">
            <v>1</v>
          </cell>
          <cell r="M1532">
            <v>874</v>
          </cell>
          <cell r="N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>
            <v>176</v>
          </cell>
          <cell r="H1533" t="str">
            <v>US</v>
          </cell>
          <cell r="I1533" t="str">
            <v>USD</v>
          </cell>
          <cell r="J1533">
            <v>1417402800</v>
          </cell>
          <cell r="K1533">
            <v>1414610126</v>
          </cell>
          <cell r="L1533" t="b">
            <v>1</v>
          </cell>
          <cell r="M1533">
            <v>73</v>
          </cell>
          <cell r="N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>
            <v>484</v>
          </cell>
          <cell r="H1534" t="str">
            <v>AU</v>
          </cell>
          <cell r="I1534" t="str">
            <v>AUD</v>
          </cell>
          <cell r="J1534">
            <v>1455548400</v>
          </cell>
          <cell r="K1534">
            <v>1453461865</v>
          </cell>
          <cell r="L1534" t="b">
            <v>1</v>
          </cell>
          <cell r="M1534">
            <v>294</v>
          </cell>
          <cell r="N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>
            <v>145</v>
          </cell>
          <cell r="H1535" t="str">
            <v>US</v>
          </cell>
          <cell r="I1535" t="str">
            <v>USD</v>
          </cell>
          <cell r="J1535">
            <v>1462161540</v>
          </cell>
          <cell r="K1535">
            <v>1457913777</v>
          </cell>
          <cell r="L1535" t="b">
            <v>1</v>
          </cell>
          <cell r="M1535">
            <v>740</v>
          </cell>
          <cell r="N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>
            <v>418</v>
          </cell>
          <cell r="H1536" t="str">
            <v>US</v>
          </cell>
          <cell r="I1536" t="str">
            <v>USD</v>
          </cell>
          <cell r="J1536">
            <v>1441383062</v>
          </cell>
          <cell r="K1536">
            <v>1438791062</v>
          </cell>
          <cell r="L1536" t="b">
            <v>1</v>
          </cell>
          <cell r="M1536">
            <v>369</v>
          </cell>
          <cell r="N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>
            <v>132</v>
          </cell>
          <cell r="H1537" t="str">
            <v>US</v>
          </cell>
          <cell r="I1537" t="str">
            <v>USD</v>
          </cell>
          <cell r="J1537">
            <v>1464040800</v>
          </cell>
          <cell r="K1537">
            <v>1461527631</v>
          </cell>
          <cell r="L1537" t="b">
            <v>1</v>
          </cell>
          <cell r="M1537">
            <v>110</v>
          </cell>
          <cell r="N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>
            <v>250</v>
          </cell>
          <cell r="H1538" t="str">
            <v>US</v>
          </cell>
          <cell r="I1538" t="str">
            <v>USD</v>
          </cell>
          <cell r="J1538">
            <v>1440702910</v>
          </cell>
          <cell r="K1538">
            <v>1438110910</v>
          </cell>
          <cell r="L1538" t="b">
            <v>1</v>
          </cell>
          <cell r="M1538">
            <v>455</v>
          </cell>
          <cell r="N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>
            <v>180</v>
          </cell>
          <cell r="H1539" t="str">
            <v>DE</v>
          </cell>
          <cell r="I1539" t="str">
            <v>EUR</v>
          </cell>
          <cell r="J1539">
            <v>1470506400</v>
          </cell>
          <cell r="K1539">
            <v>1467358427</v>
          </cell>
          <cell r="L1539" t="b">
            <v>1</v>
          </cell>
          <cell r="M1539">
            <v>224</v>
          </cell>
          <cell r="N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>
            <v>103</v>
          </cell>
          <cell r="H1540" t="str">
            <v>US</v>
          </cell>
          <cell r="I1540" t="str">
            <v>USD</v>
          </cell>
          <cell r="J1540">
            <v>1421952370</v>
          </cell>
          <cell r="K1540">
            <v>1418064370</v>
          </cell>
          <cell r="L1540" t="b">
            <v>1</v>
          </cell>
          <cell r="M1540">
            <v>46</v>
          </cell>
          <cell r="N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>
            <v>136</v>
          </cell>
          <cell r="H1541" t="str">
            <v>US</v>
          </cell>
          <cell r="I1541" t="str">
            <v>USD</v>
          </cell>
          <cell r="J1541">
            <v>1483481019</v>
          </cell>
          <cell r="K1541">
            <v>1480629819</v>
          </cell>
          <cell r="L1541" t="b">
            <v>0</v>
          </cell>
          <cell r="M1541">
            <v>284</v>
          </cell>
          <cell r="N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>
            <v>118</v>
          </cell>
          <cell r="H1542" t="str">
            <v>US</v>
          </cell>
          <cell r="I1542" t="str">
            <v>USD</v>
          </cell>
          <cell r="J1542">
            <v>1416964500</v>
          </cell>
          <cell r="K1542">
            <v>1414368616</v>
          </cell>
          <cell r="L1542" t="b">
            <v>1</v>
          </cell>
          <cell r="M1542">
            <v>98</v>
          </cell>
          <cell r="N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>
            <v>0</v>
          </cell>
          <cell r="H1543" t="str">
            <v>US</v>
          </cell>
          <cell r="I1543" t="str">
            <v>USD</v>
          </cell>
          <cell r="J1543">
            <v>1420045538</v>
          </cell>
          <cell r="K1543">
            <v>1417453538</v>
          </cell>
          <cell r="L1543" t="b">
            <v>0</v>
          </cell>
          <cell r="M1543">
            <v>2</v>
          </cell>
          <cell r="N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>
            <v>4</v>
          </cell>
          <cell r="H1544" t="str">
            <v>CA</v>
          </cell>
          <cell r="I1544" t="str">
            <v>CAD</v>
          </cell>
          <cell r="J1544">
            <v>1435708500</v>
          </cell>
          <cell r="K1544">
            <v>1434412500</v>
          </cell>
          <cell r="L1544" t="b">
            <v>0</v>
          </cell>
          <cell r="M1544">
            <v>1</v>
          </cell>
          <cell r="N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>
            <v>0</v>
          </cell>
          <cell r="H1545" t="str">
            <v>US</v>
          </cell>
          <cell r="I1545" t="str">
            <v>USD</v>
          </cell>
          <cell r="J1545">
            <v>1416662034</v>
          </cell>
          <cell r="K1545">
            <v>1414066434</v>
          </cell>
          <cell r="L1545" t="b">
            <v>0</v>
          </cell>
          <cell r="M1545">
            <v>1</v>
          </cell>
          <cell r="N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>
            <v>0</v>
          </cell>
          <cell r="H1546" t="str">
            <v>US</v>
          </cell>
          <cell r="I1546" t="str">
            <v>USD</v>
          </cell>
          <cell r="J1546">
            <v>1427847480</v>
          </cell>
          <cell r="K1546">
            <v>1424222024</v>
          </cell>
          <cell r="L1546" t="b">
            <v>0</v>
          </cell>
          <cell r="M1546">
            <v>0</v>
          </cell>
          <cell r="N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>
            <v>0</v>
          </cell>
          <cell r="H1547" t="str">
            <v>US</v>
          </cell>
          <cell r="I1547" t="str">
            <v>USD</v>
          </cell>
          <cell r="J1547">
            <v>1425330960</v>
          </cell>
          <cell r="K1547">
            <v>1422393234</v>
          </cell>
          <cell r="L1547" t="b">
            <v>0</v>
          </cell>
          <cell r="M1547">
            <v>1</v>
          </cell>
          <cell r="N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>
            <v>29</v>
          </cell>
          <cell r="H1548" t="str">
            <v>GB</v>
          </cell>
          <cell r="I1548" t="str">
            <v>GBP</v>
          </cell>
          <cell r="J1548">
            <v>1410930399</v>
          </cell>
          <cell r="K1548">
            <v>1405746399</v>
          </cell>
          <cell r="L1548" t="b">
            <v>0</v>
          </cell>
          <cell r="M1548">
            <v>11</v>
          </cell>
          <cell r="N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>
            <v>0</v>
          </cell>
          <cell r="H1549" t="str">
            <v>US</v>
          </cell>
          <cell r="I1549" t="str">
            <v>USD</v>
          </cell>
          <cell r="J1549">
            <v>1487844882</v>
          </cell>
          <cell r="K1549">
            <v>1487240082</v>
          </cell>
          <cell r="L1549" t="b">
            <v>0</v>
          </cell>
          <cell r="M1549">
            <v>0</v>
          </cell>
          <cell r="N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>
            <v>9</v>
          </cell>
          <cell r="H1550" t="str">
            <v>US</v>
          </cell>
          <cell r="I1550" t="str">
            <v>USD</v>
          </cell>
          <cell r="J1550">
            <v>1447020620</v>
          </cell>
          <cell r="K1550">
            <v>1444425020</v>
          </cell>
          <cell r="L1550" t="b">
            <v>0</v>
          </cell>
          <cell r="M1550">
            <v>1</v>
          </cell>
          <cell r="N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>
            <v>34</v>
          </cell>
          <cell r="H1551" t="str">
            <v>US</v>
          </cell>
          <cell r="I1551" t="str">
            <v>USD</v>
          </cell>
          <cell r="J1551">
            <v>1446524159</v>
          </cell>
          <cell r="K1551">
            <v>1443928559</v>
          </cell>
          <cell r="L1551" t="b">
            <v>0</v>
          </cell>
          <cell r="M1551">
            <v>6</v>
          </cell>
          <cell r="N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>
            <v>13</v>
          </cell>
          <cell r="H1552" t="str">
            <v>GB</v>
          </cell>
          <cell r="I1552" t="str">
            <v>GBP</v>
          </cell>
          <cell r="J1552">
            <v>1463050034</v>
          </cell>
          <cell r="K1552">
            <v>1460458034</v>
          </cell>
          <cell r="L1552" t="b">
            <v>0</v>
          </cell>
          <cell r="M1552">
            <v>7</v>
          </cell>
          <cell r="N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>
            <v>0</v>
          </cell>
          <cell r="H1553" t="str">
            <v>US</v>
          </cell>
          <cell r="I1553" t="str">
            <v>USD</v>
          </cell>
          <cell r="J1553">
            <v>1432756039</v>
          </cell>
          <cell r="K1553">
            <v>1430164039</v>
          </cell>
          <cell r="L1553" t="b">
            <v>0</v>
          </cell>
          <cell r="M1553">
            <v>0</v>
          </cell>
          <cell r="N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>
            <v>49</v>
          </cell>
          <cell r="H1554" t="str">
            <v>US</v>
          </cell>
          <cell r="I1554" t="str">
            <v>USD</v>
          </cell>
          <cell r="J1554">
            <v>1412135940</v>
          </cell>
          <cell r="K1554">
            <v>1410366708</v>
          </cell>
          <cell r="L1554" t="b">
            <v>0</v>
          </cell>
          <cell r="M1554">
            <v>16</v>
          </cell>
          <cell r="N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>
            <v>0</v>
          </cell>
          <cell r="H1555" t="str">
            <v>US</v>
          </cell>
          <cell r="I1555" t="str">
            <v>USD</v>
          </cell>
          <cell r="J1555">
            <v>1441176447</v>
          </cell>
          <cell r="K1555">
            <v>1438584447</v>
          </cell>
          <cell r="L1555" t="b">
            <v>0</v>
          </cell>
          <cell r="M1555">
            <v>0</v>
          </cell>
          <cell r="N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>
            <v>0</v>
          </cell>
          <cell r="H1556" t="str">
            <v>AU</v>
          </cell>
          <cell r="I1556" t="str">
            <v>AUD</v>
          </cell>
          <cell r="J1556">
            <v>1438495390</v>
          </cell>
          <cell r="K1556">
            <v>1435903390</v>
          </cell>
          <cell r="L1556" t="b">
            <v>0</v>
          </cell>
          <cell r="M1556">
            <v>0</v>
          </cell>
          <cell r="N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>
            <v>0</v>
          </cell>
          <cell r="H1557" t="str">
            <v>US</v>
          </cell>
          <cell r="I1557" t="str">
            <v>USD</v>
          </cell>
          <cell r="J1557">
            <v>1442509200</v>
          </cell>
          <cell r="K1557">
            <v>1440513832</v>
          </cell>
          <cell r="L1557" t="b">
            <v>0</v>
          </cell>
          <cell r="M1557">
            <v>0</v>
          </cell>
          <cell r="N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>
            <v>45</v>
          </cell>
          <cell r="H1558" t="str">
            <v>CA</v>
          </cell>
          <cell r="I1558" t="str">
            <v>CAD</v>
          </cell>
          <cell r="J1558">
            <v>1467603624</v>
          </cell>
          <cell r="K1558">
            <v>1465011624</v>
          </cell>
          <cell r="L1558" t="b">
            <v>0</v>
          </cell>
          <cell r="M1558">
            <v>12</v>
          </cell>
          <cell r="N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>
            <v>4</v>
          </cell>
          <cell r="H1559" t="str">
            <v>US</v>
          </cell>
          <cell r="I1559" t="str">
            <v>USD</v>
          </cell>
          <cell r="J1559">
            <v>1411227633</v>
          </cell>
          <cell r="K1559">
            <v>1408549233</v>
          </cell>
          <cell r="L1559" t="b">
            <v>0</v>
          </cell>
          <cell r="M1559">
            <v>1</v>
          </cell>
          <cell r="N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>
            <v>5</v>
          </cell>
          <cell r="H1560" t="str">
            <v>GB</v>
          </cell>
          <cell r="I1560" t="str">
            <v>GBP</v>
          </cell>
          <cell r="J1560">
            <v>1440763920</v>
          </cell>
          <cell r="K1560">
            <v>1435656759</v>
          </cell>
          <cell r="L1560" t="b">
            <v>0</v>
          </cell>
          <cell r="M1560">
            <v>3</v>
          </cell>
          <cell r="N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>
            <v>0</v>
          </cell>
          <cell r="H1561" t="str">
            <v>US</v>
          </cell>
          <cell r="I1561" t="str">
            <v>USD</v>
          </cell>
          <cell r="J1561">
            <v>1430270199</v>
          </cell>
          <cell r="K1561">
            <v>1428974199</v>
          </cell>
          <cell r="L1561" t="b">
            <v>0</v>
          </cell>
          <cell r="M1561">
            <v>1</v>
          </cell>
          <cell r="N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>
            <v>4</v>
          </cell>
          <cell r="H1562" t="str">
            <v>US</v>
          </cell>
          <cell r="I1562" t="str">
            <v>USD</v>
          </cell>
          <cell r="J1562">
            <v>1415842193</v>
          </cell>
          <cell r="K1562">
            <v>1414110593</v>
          </cell>
          <cell r="L1562" t="b">
            <v>0</v>
          </cell>
          <cell r="M1562">
            <v>4</v>
          </cell>
          <cell r="N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>
            <v>1</v>
          </cell>
          <cell r="H1563" t="str">
            <v>US</v>
          </cell>
          <cell r="I1563" t="str">
            <v>USD</v>
          </cell>
          <cell r="J1563">
            <v>1383789603</v>
          </cell>
          <cell r="K1563">
            <v>1381194003</v>
          </cell>
          <cell r="L1563" t="b">
            <v>0</v>
          </cell>
          <cell r="M1563">
            <v>1</v>
          </cell>
          <cell r="N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>
            <v>0</v>
          </cell>
          <cell r="H1564" t="str">
            <v>US</v>
          </cell>
          <cell r="I1564" t="str">
            <v>USD</v>
          </cell>
          <cell r="J1564">
            <v>1259715000</v>
          </cell>
          <cell r="K1564">
            <v>1253712916</v>
          </cell>
          <cell r="L1564" t="b">
            <v>0</v>
          </cell>
          <cell r="M1564">
            <v>0</v>
          </cell>
          <cell r="N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>
            <v>1</v>
          </cell>
          <cell r="H1565" t="str">
            <v>GB</v>
          </cell>
          <cell r="I1565" t="str">
            <v>GBP</v>
          </cell>
          <cell r="J1565">
            <v>1394815751</v>
          </cell>
          <cell r="K1565">
            <v>1389635351</v>
          </cell>
          <cell r="L1565" t="b">
            <v>0</v>
          </cell>
          <cell r="M1565">
            <v>2</v>
          </cell>
          <cell r="N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>
            <v>0</v>
          </cell>
          <cell r="H1566" t="str">
            <v>US</v>
          </cell>
          <cell r="I1566" t="str">
            <v>USD</v>
          </cell>
          <cell r="J1566">
            <v>1432843500</v>
          </cell>
          <cell r="K1566">
            <v>1430124509</v>
          </cell>
          <cell r="L1566" t="b">
            <v>0</v>
          </cell>
          <cell r="M1566">
            <v>1</v>
          </cell>
          <cell r="N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>
            <v>3</v>
          </cell>
          <cell r="H1567" t="str">
            <v>US</v>
          </cell>
          <cell r="I1567" t="str">
            <v>USD</v>
          </cell>
          <cell r="J1567">
            <v>1307554261</v>
          </cell>
          <cell r="K1567">
            <v>1304962261</v>
          </cell>
          <cell r="L1567" t="b">
            <v>0</v>
          </cell>
          <cell r="M1567">
            <v>1</v>
          </cell>
          <cell r="N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>
            <v>21</v>
          </cell>
          <cell r="H1568" t="str">
            <v>US</v>
          </cell>
          <cell r="I1568" t="str">
            <v>USD</v>
          </cell>
          <cell r="J1568">
            <v>1469656800</v>
          </cell>
          <cell r="K1568">
            <v>1467151204</v>
          </cell>
          <cell r="L1568" t="b">
            <v>0</v>
          </cell>
          <cell r="M1568">
            <v>59</v>
          </cell>
          <cell r="N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>
            <v>4</v>
          </cell>
          <cell r="H1569" t="str">
            <v>US</v>
          </cell>
          <cell r="I1569" t="str">
            <v>USD</v>
          </cell>
          <cell r="J1569">
            <v>1392595200</v>
          </cell>
          <cell r="K1569">
            <v>1391293745</v>
          </cell>
          <cell r="L1569" t="b">
            <v>0</v>
          </cell>
          <cell r="M1569">
            <v>13</v>
          </cell>
          <cell r="N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>
            <v>14</v>
          </cell>
          <cell r="H1570" t="str">
            <v>US</v>
          </cell>
          <cell r="I1570" t="str">
            <v>USD</v>
          </cell>
          <cell r="J1570">
            <v>1419384585</v>
          </cell>
          <cell r="K1570">
            <v>1416360585</v>
          </cell>
          <cell r="L1570" t="b">
            <v>0</v>
          </cell>
          <cell r="M1570">
            <v>22</v>
          </cell>
          <cell r="N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>
            <v>0</v>
          </cell>
          <cell r="H1571" t="str">
            <v>US</v>
          </cell>
          <cell r="I1571" t="str">
            <v>USD</v>
          </cell>
          <cell r="J1571">
            <v>1369498714</v>
          </cell>
          <cell r="K1571">
            <v>1366906714</v>
          </cell>
          <cell r="L1571" t="b">
            <v>0</v>
          </cell>
          <cell r="M1571">
            <v>0</v>
          </cell>
          <cell r="N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>
            <v>41</v>
          </cell>
          <cell r="H1572" t="str">
            <v>US</v>
          </cell>
          <cell r="I1572" t="str">
            <v>USD</v>
          </cell>
          <cell r="J1572">
            <v>1460140282</v>
          </cell>
          <cell r="K1572">
            <v>1457551882</v>
          </cell>
          <cell r="L1572" t="b">
            <v>0</v>
          </cell>
          <cell r="M1572">
            <v>52</v>
          </cell>
          <cell r="N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>
            <v>1</v>
          </cell>
          <cell r="H1573" t="str">
            <v>GB</v>
          </cell>
          <cell r="I1573" t="str">
            <v>GBP</v>
          </cell>
          <cell r="J1573">
            <v>1434738483</v>
          </cell>
          <cell r="K1573">
            <v>1432146483</v>
          </cell>
          <cell r="L1573" t="b">
            <v>0</v>
          </cell>
          <cell r="M1573">
            <v>4</v>
          </cell>
          <cell r="N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>
            <v>5</v>
          </cell>
          <cell r="H1574" t="str">
            <v>GB</v>
          </cell>
          <cell r="I1574" t="str">
            <v>GBP</v>
          </cell>
          <cell r="J1574">
            <v>1456703940</v>
          </cell>
          <cell r="K1574">
            <v>1454546859</v>
          </cell>
          <cell r="L1574" t="b">
            <v>0</v>
          </cell>
          <cell r="M1574">
            <v>3</v>
          </cell>
          <cell r="N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>
            <v>2</v>
          </cell>
          <cell r="H1575" t="str">
            <v>CA</v>
          </cell>
          <cell r="I1575" t="str">
            <v>CAD</v>
          </cell>
          <cell r="J1575">
            <v>1491019140</v>
          </cell>
          <cell r="K1575">
            <v>1487548802</v>
          </cell>
          <cell r="L1575" t="b">
            <v>0</v>
          </cell>
          <cell r="M1575">
            <v>3</v>
          </cell>
          <cell r="N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>
            <v>5</v>
          </cell>
          <cell r="H1576" t="str">
            <v>US</v>
          </cell>
          <cell r="I1576" t="str">
            <v>USD</v>
          </cell>
          <cell r="J1576">
            <v>1424211329</v>
          </cell>
          <cell r="K1576">
            <v>1421187329</v>
          </cell>
          <cell r="L1576" t="b">
            <v>0</v>
          </cell>
          <cell r="M1576">
            <v>6</v>
          </cell>
          <cell r="N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>
            <v>23</v>
          </cell>
          <cell r="H1577" t="str">
            <v>US</v>
          </cell>
          <cell r="I1577" t="str">
            <v>USD</v>
          </cell>
          <cell r="J1577">
            <v>1404909296</v>
          </cell>
          <cell r="K1577">
            <v>1402317296</v>
          </cell>
          <cell r="L1577" t="b">
            <v>0</v>
          </cell>
          <cell r="M1577">
            <v>35</v>
          </cell>
          <cell r="N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>
            <v>13</v>
          </cell>
          <cell r="H1578" t="str">
            <v>US</v>
          </cell>
          <cell r="I1578" t="str">
            <v>USD</v>
          </cell>
          <cell r="J1578">
            <v>1435698368</v>
          </cell>
          <cell r="K1578">
            <v>1431810368</v>
          </cell>
          <cell r="L1578" t="b">
            <v>0</v>
          </cell>
          <cell r="M1578">
            <v>10</v>
          </cell>
          <cell r="N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>
            <v>1</v>
          </cell>
          <cell r="H1579" t="str">
            <v>US</v>
          </cell>
          <cell r="I1579" t="str">
            <v>USD</v>
          </cell>
          <cell r="J1579">
            <v>1343161248</v>
          </cell>
          <cell r="K1579">
            <v>1337977248</v>
          </cell>
          <cell r="L1579" t="b">
            <v>0</v>
          </cell>
          <cell r="M1579">
            <v>2</v>
          </cell>
          <cell r="N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>
            <v>11</v>
          </cell>
          <cell r="H1580" t="str">
            <v>US</v>
          </cell>
          <cell r="I1580" t="str">
            <v>USD</v>
          </cell>
          <cell r="J1580">
            <v>1283392800</v>
          </cell>
          <cell r="K1580">
            <v>1281317691</v>
          </cell>
          <cell r="L1580" t="b">
            <v>0</v>
          </cell>
          <cell r="M1580">
            <v>4</v>
          </cell>
          <cell r="N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>
            <v>1</v>
          </cell>
          <cell r="H1581" t="str">
            <v>US</v>
          </cell>
          <cell r="I1581" t="str">
            <v>USD</v>
          </cell>
          <cell r="J1581">
            <v>1377734091</v>
          </cell>
          <cell r="K1581">
            <v>1374882891</v>
          </cell>
          <cell r="L1581" t="b">
            <v>0</v>
          </cell>
          <cell r="M1581">
            <v>2</v>
          </cell>
          <cell r="N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>
            <v>0</v>
          </cell>
          <cell r="H1582" t="str">
            <v>US</v>
          </cell>
          <cell r="I1582" t="str">
            <v>USD</v>
          </cell>
          <cell r="J1582">
            <v>1337562726</v>
          </cell>
          <cell r="K1582">
            <v>1332378726</v>
          </cell>
          <cell r="L1582" t="b">
            <v>0</v>
          </cell>
          <cell r="M1582">
            <v>0</v>
          </cell>
          <cell r="N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>
            <v>1</v>
          </cell>
          <cell r="H1583" t="str">
            <v>GB</v>
          </cell>
          <cell r="I1583" t="str">
            <v>GBP</v>
          </cell>
          <cell r="J1583">
            <v>1450521990</v>
          </cell>
          <cell r="K1583">
            <v>1447757190</v>
          </cell>
          <cell r="L1583" t="b">
            <v>0</v>
          </cell>
          <cell r="M1583">
            <v>1</v>
          </cell>
          <cell r="N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>
            <v>9</v>
          </cell>
          <cell r="H1584" t="str">
            <v>US</v>
          </cell>
          <cell r="I1584" t="str">
            <v>USD</v>
          </cell>
          <cell r="J1584">
            <v>1445894400</v>
          </cell>
          <cell r="K1584">
            <v>1440961053</v>
          </cell>
          <cell r="L1584" t="b">
            <v>0</v>
          </cell>
          <cell r="M1584">
            <v>3</v>
          </cell>
          <cell r="N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>
            <v>0</v>
          </cell>
          <cell r="H1585" t="str">
            <v>GB</v>
          </cell>
          <cell r="I1585" t="str">
            <v>GBP</v>
          </cell>
          <cell r="J1585">
            <v>1411681391</v>
          </cell>
          <cell r="K1585">
            <v>1409089391</v>
          </cell>
          <cell r="L1585" t="b">
            <v>0</v>
          </cell>
          <cell r="M1585">
            <v>1</v>
          </cell>
          <cell r="N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>
            <v>0</v>
          </cell>
          <cell r="H1586" t="str">
            <v>US</v>
          </cell>
          <cell r="I1586" t="str">
            <v>USD</v>
          </cell>
          <cell r="J1586">
            <v>1401464101</v>
          </cell>
          <cell r="K1586">
            <v>1400600101</v>
          </cell>
          <cell r="L1586" t="b">
            <v>0</v>
          </cell>
          <cell r="M1586">
            <v>0</v>
          </cell>
          <cell r="N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>
            <v>79</v>
          </cell>
          <cell r="H1587" t="str">
            <v>CA</v>
          </cell>
          <cell r="I1587" t="str">
            <v>CAD</v>
          </cell>
          <cell r="J1587">
            <v>1482663600</v>
          </cell>
          <cell r="K1587">
            <v>1480800568</v>
          </cell>
          <cell r="L1587" t="b">
            <v>0</v>
          </cell>
          <cell r="M1587">
            <v>12</v>
          </cell>
          <cell r="N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>
            <v>0</v>
          </cell>
          <cell r="H1588" t="str">
            <v>US</v>
          </cell>
          <cell r="I1588" t="str">
            <v>USD</v>
          </cell>
          <cell r="J1588">
            <v>1428197422</v>
          </cell>
          <cell r="K1588">
            <v>1425609022</v>
          </cell>
          <cell r="L1588" t="b">
            <v>0</v>
          </cell>
          <cell r="M1588">
            <v>0</v>
          </cell>
          <cell r="N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>
            <v>0</v>
          </cell>
          <cell r="H1589" t="str">
            <v>US</v>
          </cell>
          <cell r="I1589" t="str">
            <v>USD</v>
          </cell>
          <cell r="J1589">
            <v>1418510965</v>
          </cell>
          <cell r="K1589">
            <v>1415918965</v>
          </cell>
          <cell r="L1589" t="b">
            <v>0</v>
          </cell>
          <cell r="M1589">
            <v>1</v>
          </cell>
          <cell r="N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>
            <v>0</v>
          </cell>
          <cell r="H1590" t="str">
            <v>US</v>
          </cell>
          <cell r="I1590" t="str">
            <v>USD</v>
          </cell>
          <cell r="J1590">
            <v>1422735120</v>
          </cell>
          <cell r="K1590">
            <v>1420091999</v>
          </cell>
          <cell r="L1590" t="b">
            <v>0</v>
          </cell>
          <cell r="M1590">
            <v>0</v>
          </cell>
          <cell r="N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>
            <v>0</v>
          </cell>
          <cell r="H1591" t="str">
            <v>US</v>
          </cell>
          <cell r="I1591" t="str">
            <v>USD</v>
          </cell>
          <cell r="J1591">
            <v>1444433886</v>
          </cell>
          <cell r="K1591">
            <v>1441841886</v>
          </cell>
          <cell r="L1591" t="b">
            <v>0</v>
          </cell>
          <cell r="M1591">
            <v>0</v>
          </cell>
          <cell r="N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>
            <v>2</v>
          </cell>
          <cell r="H1592" t="str">
            <v>IT</v>
          </cell>
          <cell r="I1592" t="str">
            <v>EUR</v>
          </cell>
          <cell r="J1592">
            <v>1443040464</v>
          </cell>
          <cell r="K1592">
            <v>1440448464</v>
          </cell>
          <cell r="L1592" t="b">
            <v>0</v>
          </cell>
          <cell r="M1592">
            <v>2</v>
          </cell>
          <cell r="N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>
            <v>29</v>
          </cell>
          <cell r="H1593" t="str">
            <v>GB</v>
          </cell>
          <cell r="I1593" t="str">
            <v>GBP</v>
          </cell>
          <cell r="J1593">
            <v>1459700741</v>
          </cell>
          <cell r="K1593">
            <v>1457112341</v>
          </cell>
          <cell r="L1593" t="b">
            <v>0</v>
          </cell>
          <cell r="M1593">
            <v>92</v>
          </cell>
          <cell r="N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>
            <v>0</v>
          </cell>
          <cell r="H1594" t="str">
            <v>US</v>
          </cell>
          <cell r="I1594" t="str">
            <v>USD</v>
          </cell>
          <cell r="J1594">
            <v>1427503485</v>
          </cell>
          <cell r="K1594">
            <v>1423619085</v>
          </cell>
          <cell r="L1594" t="b">
            <v>0</v>
          </cell>
          <cell r="M1594">
            <v>0</v>
          </cell>
          <cell r="N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>
            <v>0</v>
          </cell>
          <cell r="H1595" t="str">
            <v>US</v>
          </cell>
          <cell r="I1595" t="str">
            <v>USD</v>
          </cell>
          <cell r="J1595">
            <v>1425154655</v>
          </cell>
          <cell r="K1595">
            <v>1422562655</v>
          </cell>
          <cell r="L1595" t="b">
            <v>0</v>
          </cell>
          <cell r="M1595">
            <v>3</v>
          </cell>
          <cell r="N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>
            <v>21</v>
          </cell>
          <cell r="H1596" t="str">
            <v>US</v>
          </cell>
          <cell r="I1596" t="str">
            <v>USD</v>
          </cell>
          <cell r="J1596">
            <v>1463329260</v>
          </cell>
          <cell r="K1596">
            <v>1458147982</v>
          </cell>
          <cell r="L1596" t="b">
            <v>0</v>
          </cell>
          <cell r="M1596">
            <v>10</v>
          </cell>
          <cell r="N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>
            <v>0</v>
          </cell>
          <cell r="H1597" t="str">
            <v>US</v>
          </cell>
          <cell r="I1597" t="str">
            <v>USD</v>
          </cell>
          <cell r="J1597">
            <v>1403122380</v>
          </cell>
          <cell r="K1597">
            <v>1400634728</v>
          </cell>
          <cell r="L1597" t="b">
            <v>0</v>
          </cell>
          <cell r="M1597">
            <v>7</v>
          </cell>
          <cell r="N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>
            <v>2</v>
          </cell>
          <cell r="H1598" t="str">
            <v>GB</v>
          </cell>
          <cell r="I1598" t="str">
            <v>GBP</v>
          </cell>
          <cell r="J1598">
            <v>1418469569</v>
          </cell>
          <cell r="K1598">
            <v>1414577969</v>
          </cell>
          <cell r="L1598" t="b">
            <v>0</v>
          </cell>
          <cell r="M1598">
            <v>3</v>
          </cell>
          <cell r="N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>
            <v>0</v>
          </cell>
          <cell r="H1599" t="str">
            <v>US</v>
          </cell>
          <cell r="I1599" t="str">
            <v>USD</v>
          </cell>
          <cell r="J1599">
            <v>1474360197</v>
          </cell>
          <cell r="K1599">
            <v>1471768197</v>
          </cell>
          <cell r="L1599" t="b">
            <v>0</v>
          </cell>
          <cell r="M1599">
            <v>0</v>
          </cell>
          <cell r="N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>
            <v>0</v>
          </cell>
          <cell r="H1600" t="str">
            <v>US</v>
          </cell>
          <cell r="I1600" t="str">
            <v>USD</v>
          </cell>
          <cell r="J1600">
            <v>1437926458</v>
          </cell>
          <cell r="K1600">
            <v>1432742458</v>
          </cell>
          <cell r="L1600" t="b">
            <v>0</v>
          </cell>
          <cell r="M1600">
            <v>1</v>
          </cell>
          <cell r="N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>
            <v>0</v>
          </cell>
          <cell r="H1601" t="str">
            <v>GB</v>
          </cell>
          <cell r="I1601" t="str">
            <v>GBP</v>
          </cell>
          <cell r="J1601">
            <v>1460116576</v>
          </cell>
          <cell r="K1601">
            <v>1457528176</v>
          </cell>
          <cell r="L1601" t="b">
            <v>0</v>
          </cell>
          <cell r="M1601">
            <v>0</v>
          </cell>
          <cell r="N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>
            <v>7</v>
          </cell>
          <cell r="H1602" t="str">
            <v>US</v>
          </cell>
          <cell r="I1602" t="str">
            <v>USD</v>
          </cell>
          <cell r="J1602">
            <v>1405401060</v>
          </cell>
          <cell r="K1602">
            <v>1401585752</v>
          </cell>
          <cell r="L1602" t="b">
            <v>0</v>
          </cell>
          <cell r="M1602">
            <v>9</v>
          </cell>
          <cell r="N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>
            <v>108</v>
          </cell>
          <cell r="H1603" t="str">
            <v>US</v>
          </cell>
          <cell r="I1603" t="str">
            <v>USD</v>
          </cell>
          <cell r="J1603">
            <v>1304561633</v>
          </cell>
          <cell r="K1603">
            <v>1301969633</v>
          </cell>
          <cell r="L1603" t="b">
            <v>0</v>
          </cell>
          <cell r="M1603">
            <v>56</v>
          </cell>
          <cell r="N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>
            <v>100</v>
          </cell>
          <cell r="H1604" t="str">
            <v>US</v>
          </cell>
          <cell r="I1604" t="str">
            <v>USD</v>
          </cell>
          <cell r="J1604">
            <v>1318633200</v>
          </cell>
          <cell r="K1604">
            <v>1314947317</v>
          </cell>
          <cell r="L1604" t="b">
            <v>0</v>
          </cell>
          <cell r="M1604">
            <v>32</v>
          </cell>
          <cell r="N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>
            <v>100</v>
          </cell>
          <cell r="H1605" t="str">
            <v>US</v>
          </cell>
          <cell r="I1605" t="str">
            <v>USD</v>
          </cell>
          <cell r="J1605">
            <v>1327723459</v>
          </cell>
          <cell r="K1605">
            <v>1322539459</v>
          </cell>
          <cell r="L1605" t="b">
            <v>0</v>
          </cell>
          <cell r="M1605">
            <v>30</v>
          </cell>
          <cell r="N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>
            <v>122</v>
          </cell>
          <cell r="H1606" t="str">
            <v>US</v>
          </cell>
          <cell r="I1606" t="str">
            <v>USD</v>
          </cell>
          <cell r="J1606">
            <v>1332011835</v>
          </cell>
          <cell r="K1606">
            <v>1328559435</v>
          </cell>
          <cell r="L1606" t="b">
            <v>0</v>
          </cell>
          <cell r="M1606">
            <v>70</v>
          </cell>
          <cell r="N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>
            <v>101</v>
          </cell>
          <cell r="H1607" t="str">
            <v>US</v>
          </cell>
          <cell r="I1607" t="str">
            <v>USD</v>
          </cell>
          <cell r="J1607">
            <v>1312182000</v>
          </cell>
          <cell r="K1607">
            <v>1311380313</v>
          </cell>
          <cell r="L1607" t="b">
            <v>0</v>
          </cell>
          <cell r="M1607">
            <v>44</v>
          </cell>
          <cell r="N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>
            <v>101</v>
          </cell>
          <cell r="H1608" t="str">
            <v>US</v>
          </cell>
          <cell r="I1608" t="str">
            <v>USD</v>
          </cell>
          <cell r="J1608">
            <v>1300930838</v>
          </cell>
          <cell r="K1608">
            <v>1293158438</v>
          </cell>
          <cell r="L1608" t="b">
            <v>0</v>
          </cell>
          <cell r="M1608">
            <v>92</v>
          </cell>
          <cell r="N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>
            <v>145</v>
          </cell>
          <cell r="H1609" t="str">
            <v>US</v>
          </cell>
          <cell r="I1609" t="str">
            <v>USD</v>
          </cell>
          <cell r="J1609">
            <v>1339701851</v>
          </cell>
          <cell r="K1609">
            <v>1337887451</v>
          </cell>
          <cell r="L1609" t="b">
            <v>0</v>
          </cell>
          <cell r="M1609">
            <v>205</v>
          </cell>
          <cell r="N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>
            <v>101</v>
          </cell>
          <cell r="H1610" t="str">
            <v>US</v>
          </cell>
          <cell r="I1610" t="str">
            <v>USD</v>
          </cell>
          <cell r="J1610">
            <v>1388553960</v>
          </cell>
          <cell r="K1610">
            <v>1385754986</v>
          </cell>
          <cell r="L1610" t="b">
            <v>0</v>
          </cell>
          <cell r="M1610">
            <v>23</v>
          </cell>
          <cell r="N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>
            <v>118</v>
          </cell>
          <cell r="H1611" t="str">
            <v>US</v>
          </cell>
          <cell r="I1611" t="str">
            <v>USD</v>
          </cell>
          <cell r="J1611">
            <v>1320220800</v>
          </cell>
          <cell r="K1611">
            <v>1315612909</v>
          </cell>
          <cell r="L1611" t="b">
            <v>0</v>
          </cell>
          <cell r="M1611">
            <v>4</v>
          </cell>
          <cell r="N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>
            <v>272</v>
          </cell>
          <cell r="H1612" t="str">
            <v>US</v>
          </cell>
          <cell r="I1612" t="str">
            <v>USD</v>
          </cell>
          <cell r="J1612">
            <v>1355609510</v>
          </cell>
          <cell r="K1612">
            <v>1353017510</v>
          </cell>
          <cell r="L1612" t="b">
            <v>0</v>
          </cell>
          <cell r="M1612">
            <v>112</v>
          </cell>
          <cell r="N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>
            <v>125</v>
          </cell>
          <cell r="H1613" t="str">
            <v>US</v>
          </cell>
          <cell r="I1613" t="str">
            <v>USD</v>
          </cell>
          <cell r="J1613">
            <v>1370390432</v>
          </cell>
          <cell r="K1613">
            <v>1368576032</v>
          </cell>
          <cell r="L1613" t="b">
            <v>0</v>
          </cell>
          <cell r="M1613">
            <v>27</v>
          </cell>
          <cell r="N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>
            <v>110</v>
          </cell>
          <cell r="H1614" t="str">
            <v>US</v>
          </cell>
          <cell r="I1614" t="str">
            <v>USD</v>
          </cell>
          <cell r="J1614">
            <v>1357160384</v>
          </cell>
          <cell r="K1614">
            <v>1354568384</v>
          </cell>
          <cell r="L1614" t="b">
            <v>0</v>
          </cell>
          <cell r="M1614">
            <v>11</v>
          </cell>
          <cell r="N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>
            <v>102</v>
          </cell>
          <cell r="H1615" t="str">
            <v>US</v>
          </cell>
          <cell r="I1615" t="str">
            <v>USD</v>
          </cell>
          <cell r="J1615">
            <v>1342921202</v>
          </cell>
          <cell r="K1615">
            <v>1340329202</v>
          </cell>
          <cell r="L1615" t="b">
            <v>0</v>
          </cell>
          <cell r="M1615">
            <v>26</v>
          </cell>
          <cell r="N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>
            <v>103</v>
          </cell>
          <cell r="H1616" t="str">
            <v>US</v>
          </cell>
          <cell r="I1616" t="str">
            <v>USD</v>
          </cell>
          <cell r="J1616">
            <v>1407085200</v>
          </cell>
          <cell r="K1616">
            <v>1401924769</v>
          </cell>
          <cell r="L1616" t="b">
            <v>0</v>
          </cell>
          <cell r="M1616">
            <v>77</v>
          </cell>
          <cell r="N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>
            <v>114</v>
          </cell>
          <cell r="H1617" t="str">
            <v>US</v>
          </cell>
          <cell r="I1617" t="str">
            <v>USD</v>
          </cell>
          <cell r="J1617">
            <v>1323742396</v>
          </cell>
          <cell r="K1617">
            <v>1319850796</v>
          </cell>
          <cell r="L1617" t="b">
            <v>0</v>
          </cell>
          <cell r="M1617">
            <v>136</v>
          </cell>
          <cell r="N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>
            <v>104</v>
          </cell>
          <cell r="H1618" t="str">
            <v>US</v>
          </cell>
          <cell r="I1618" t="str">
            <v>USD</v>
          </cell>
          <cell r="J1618">
            <v>1353621600</v>
          </cell>
          <cell r="K1618">
            <v>1350061821</v>
          </cell>
          <cell r="L1618" t="b">
            <v>0</v>
          </cell>
          <cell r="M1618">
            <v>157</v>
          </cell>
          <cell r="N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>
            <v>146</v>
          </cell>
          <cell r="H1619" t="str">
            <v>US</v>
          </cell>
          <cell r="I1619" t="str">
            <v>USD</v>
          </cell>
          <cell r="J1619">
            <v>1383332400</v>
          </cell>
          <cell r="K1619">
            <v>1380470188</v>
          </cell>
          <cell r="L1619" t="b">
            <v>0</v>
          </cell>
          <cell r="M1619">
            <v>158</v>
          </cell>
          <cell r="N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>
            <v>105</v>
          </cell>
          <cell r="H1620" t="str">
            <v>US</v>
          </cell>
          <cell r="I1620" t="str">
            <v>USD</v>
          </cell>
          <cell r="J1620">
            <v>1362757335</v>
          </cell>
          <cell r="K1620">
            <v>1359301335</v>
          </cell>
          <cell r="L1620" t="b">
            <v>0</v>
          </cell>
          <cell r="M1620">
            <v>27</v>
          </cell>
          <cell r="N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>
            <v>133</v>
          </cell>
          <cell r="H1621" t="str">
            <v>US</v>
          </cell>
          <cell r="I1621" t="str">
            <v>USD</v>
          </cell>
          <cell r="J1621">
            <v>1410755286</v>
          </cell>
          <cell r="K1621">
            <v>1408940886</v>
          </cell>
          <cell r="L1621" t="b">
            <v>0</v>
          </cell>
          <cell r="M1621">
            <v>23</v>
          </cell>
          <cell r="N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>
            <v>113</v>
          </cell>
          <cell r="H1622" t="str">
            <v>US</v>
          </cell>
          <cell r="I1622" t="str">
            <v>USD</v>
          </cell>
          <cell r="J1622">
            <v>1361606940</v>
          </cell>
          <cell r="K1622">
            <v>1361002140</v>
          </cell>
          <cell r="L1622" t="b">
            <v>0</v>
          </cell>
          <cell r="M1622">
            <v>17</v>
          </cell>
          <cell r="N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>
            <v>121</v>
          </cell>
          <cell r="H1623" t="str">
            <v>US</v>
          </cell>
          <cell r="I1623" t="str">
            <v>USD</v>
          </cell>
          <cell r="J1623">
            <v>1338177540</v>
          </cell>
          <cell r="K1623">
            <v>1333550015</v>
          </cell>
          <cell r="L1623" t="b">
            <v>0</v>
          </cell>
          <cell r="M1623">
            <v>37</v>
          </cell>
          <cell r="N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>
            <v>102</v>
          </cell>
          <cell r="H1624" t="str">
            <v>US</v>
          </cell>
          <cell r="I1624" t="str">
            <v>USD</v>
          </cell>
          <cell r="J1624">
            <v>1418803140</v>
          </cell>
          <cell r="K1624">
            <v>1415343874</v>
          </cell>
          <cell r="L1624" t="b">
            <v>0</v>
          </cell>
          <cell r="M1624">
            <v>65</v>
          </cell>
          <cell r="N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>
            <v>101</v>
          </cell>
          <cell r="H1625" t="str">
            <v>GB</v>
          </cell>
          <cell r="I1625" t="str">
            <v>GBP</v>
          </cell>
          <cell r="J1625">
            <v>1377621089</v>
          </cell>
          <cell r="K1625">
            <v>1372437089</v>
          </cell>
          <cell r="L1625" t="b">
            <v>0</v>
          </cell>
          <cell r="M1625">
            <v>18</v>
          </cell>
          <cell r="N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>
            <v>118</v>
          </cell>
          <cell r="H1626" t="str">
            <v>US</v>
          </cell>
          <cell r="I1626" t="str">
            <v>USD</v>
          </cell>
          <cell r="J1626">
            <v>1357721335</v>
          </cell>
          <cell r="K1626">
            <v>1354265335</v>
          </cell>
          <cell r="L1626" t="b">
            <v>0</v>
          </cell>
          <cell r="M1626">
            <v>25</v>
          </cell>
          <cell r="N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>
            <v>155</v>
          </cell>
          <cell r="H1627" t="str">
            <v>US</v>
          </cell>
          <cell r="I1627" t="str">
            <v>USD</v>
          </cell>
          <cell r="J1627">
            <v>1347382053</v>
          </cell>
          <cell r="K1627">
            <v>1344962853</v>
          </cell>
          <cell r="L1627" t="b">
            <v>0</v>
          </cell>
          <cell r="M1627">
            <v>104</v>
          </cell>
          <cell r="N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>
            <v>101</v>
          </cell>
          <cell r="H1628" t="str">
            <v>US</v>
          </cell>
          <cell r="I1628" t="str">
            <v>USD</v>
          </cell>
          <cell r="J1628">
            <v>1385932867</v>
          </cell>
          <cell r="K1628">
            <v>1383337267</v>
          </cell>
          <cell r="L1628" t="b">
            <v>0</v>
          </cell>
          <cell r="M1628">
            <v>108</v>
          </cell>
          <cell r="N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>
            <v>117</v>
          </cell>
          <cell r="H1629" t="str">
            <v>US</v>
          </cell>
          <cell r="I1629" t="str">
            <v>USD</v>
          </cell>
          <cell r="J1629">
            <v>1353905940</v>
          </cell>
          <cell r="K1629">
            <v>1351011489</v>
          </cell>
          <cell r="L1629" t="b">
            <v>0</v>
          </cell>
          <cell r="M1629">
            <v>38</v>
          </cell>
          <cell r="N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>
            <v>101</v>
          </cell>
          <cell r="H1630" t="str">
            <v>US</v>
          </cell>
          <cell r="I1630" t="str">
            <v>USD</v>
          </cell>
          <cell r="J1630">
            <v>1403026882</v>
          </cell>
          <cell r="K1630">
            <v>1400175682</v>
          </cell>
          <cell r="L1630" t="b">
            <v>0</v>
          </cell>
          <cell r="M1630">
            <v>88</v>
          </cell>
          <cell r="N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>
            <v>104</v>
          </cell>
          <cell r="H1631" t="str">
            <v>US</v>
          </cell>
          <cell r="I1631" t="str">
            <v>USD</v>
          </cell>
          <cell r="J1631">
            <v>1392929333</v>
          </cell>
          <cell r="K1631">
            <v>1389041333</v>
          </cell>
          <cell r="L1631" t="b">
            <v>0</v>
          </cell>
          <cell r="M1631">
            <v>82</v>
          </cell>
          <cell r="N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>
            <v>265</v>
          </cell>
          <cell r="H1632" t="str">
            <v>US</v>
          </cell>
          <cell r="I1632" t="str">
            <v>USD</v>
          </cell>
          <cell r="J1632">
            <v>1330671540</v>
          </cell>
          <cell r="K1632">
            <v>1328040375</v>
          </cell>
          <cell r="L1632" t="b">
            <v>0</v>
          </cell>
          <cell r="M1632">
            <v>126</v>
          </cell>
          <cell r="N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>
            <v>156</v>
          </cell>
          <cell r="H1633" t="str">
            <v>US</v>
          </cell>
          <cell r="I1633" t="str">
            <v>USD</v>
          </cell>
          <cell r="J1633">
            <v>1350074261</v>
          </cell>
          <cell r="K1633">
            <v>1347482261</v>
          </cell>
          <cell r="L1633" t="b">
            <v>0</v>
          </cell>
          <cell r="M1633">
            <v>133</v>
          </cell>
          <cell r="N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>
            <v>102</v>
          </cell>
          <cell r="H1634" t="str">
            <v>US</v>
          </cell>
          <cell r="I1634" t="str">
            <v>USD</v>
          </cell>
          <cell r="J1634">
            <v>1316851854</v>
          </cell>
          <cell r="K1634">
            <v>1311667854</v>
          </cell>
          <cell r="L1634" t="b">
            <v>0</v>
          </cell>
          <cell r="M1634">
            <v>47</v>
          </cell>
          <cell r="N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>
            <v>100</v>
          </cell>
          <cell r="H1635" t="str">
            <v>US</v>
          </cell>
          <cell r="I1635" t="str">
            <v>USD</v>
          </cell>
          <cell r="J1635">
            <v>1326690000</v>
          </cell>
          <cell r="K1635">
            <v>1324329156</v>
          </cell>
          <cell r="L1635" t="b">
            <v>0</v>
          </cell>
          <cell r="M1635">
            <v>58</v>
          </cell>
          <cell r="N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>
            <v>101</v>
          </cell>
          <cell r="H1636" t="str">
            <v>US</v>
          </cell>
          <cell r="I1636" t="str">
            <v>USD</v>
          </cell>
          <cell r="J1636">
            <v>1306994340</v>
          </cell>
          <cell r="K1636">
            <v>1303706001</v>
          </cell>
          <cell r="L1636" t="b">
            <v>0</v>
          </cell>
          <cell r="M1636">
            <v>32</v>
          </cell>
          <cell r="N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>
            <v>125</v>
          </cell>
          <cell r="H1637" t="str">
            <v>US</v>
          </cell>
          <cell r="I1637" t="str">
            <v>USD</v>
          </cell>
          <cell r="J1637">
            <v>1468270261</v>
          </cell>
          <cell r="K1637">
            <v>1463086261</v>
          </cell>
          <cell r="L1637" t="b">
            <v>0</v>
          </cell>
          <cell r="M1637">
            <v>37</v>
          </cell>
          <cell r="N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>
            <v>104</v>
          </cell>
          <cell r="H1638" t="str">
            <v>US</v>
          </cell>
          <cell r="I1638" t="str">
            <v>USD</v>
          </cell>
          <cell r="J1638">
            <v>1307851200</v>
          </cell>
          <cell r="K1638">
            <v>1304129088</v>
          </cell>
          <cell r="L1638" t="b">
            <v>0</v>
          </cell>
          <cell r="M1638">
            <v>87</v>
          </cell>
          <cell r="N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>
            <v>104</v>
          </cell>
          <cell r="H1639" t="str">
            <v>US</v>
          </cell>
          <cell r="I1639" t="str">
            <v>USD</v>
          </cell>
          <cell r="J1639">
            <v>1262302740</v>
          </cell>
          <cell r="K1639">
            <v>1257444140</v>
          </cell>
          <cell r="L1639" t="b">
            <v>0</v>
          </cell>
          <cell r="M1639">
            <v>15</v>
          </cell>
          <cell r="N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>
            <v>105</v>
          </cell>
          <cell r="H1640" t="str">
            <v>US</v>
          </cell>
          <cell r="I1640" t="str">
            <v>USD</v>
          </cell>
          <cell r="J1640">
            <v>1362086700</v>
          </cell>
          <cell r="K1640">
            <v>1358180968</v>
          </cell>
          <cell r="L1640" t="b">
            <v>0</v>
          </cell>
          <cell r="M1640">
            <v>27</v>
          </cell>
          <cell r="N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>
            <v>100</v>
          </cell>
          <cell r="H1641" t="str">
            <v>US</v>
          </cell>
          <cell r="I1641" t="str">
            <v>USD</v>
          </cell>
          <cell r="J1641">
            <v>1330789165</v>
          </cell>
          <cell r="K1641">
            <v>1328197165</v>
          </cell>
          <cell r="L1641" t="b">
            <v>0</v>
          </cell>
          <cell r="M1641">
            <v>19</v>
          </cell>
          <cell r="N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>
            <v>170</v>
          </cell>
          <cell r="H1642" t="str">
            <v>US</v>
          </cell>
          <cell r="I1642" t="str">
            <v>USD</v>
          </cell>
          <cell r="J1642">
            <v>1280800740</v>
          </cell>
          <cell r="K1642">
            <v>1279603955</v>
          </cell>
          <cell r="L1642" t="b">
            <v>0</v>
          </cell>
          <cell r="M1642">
            <v>17</v>
          </cell>
          <cell r="N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>
            <v>101</v>
          </cell>
          <cell r="H1643" t="str">
            <v>US</v>
          </cell>
          <cell r="I1643" t="str">
            <v>USD</v>
          </cell>
          <cell r="J1643">
            <v>1418998744</v>
          </cell>
          <cell r="K1643">
            <v>1416406744</v>
          </cell>
          <cell r="L1643" t="b">
            <v>0</v>
          </cell>
          <cell r="M1643">
            <v>26</v>
          </cell>
          <cell r="N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>
            <v>100</v>
          </cell>
          <cell r="H1644" t="str">
            <v>US</v>
          </cell>
          <cell r="I1644" t="str">
            <v>USD</v>
          </cell>
          <cell r="J1644">
            <v>1308011727</v>
          </cell>
          <cell r="K1644">
            <v>1306283727</v>
          </cell>
          <cell r="L1644" t="b">
            <v>0</v>
          </cell>
          <cell r="M1644">
            <v>28</v>
          </cell>
          <cell r="N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>
            <v>125</v>
          </cell>
          <cell r="H1645" t="str">
            <v>US</v>
          </cell>
          <cell r="I1645" t="str">
            <v>USD</v>
          </cell>
          <cell r="J1645">
            <v>1348516012</v>
          </cell>
          <cell r="K1645">
            <v>1345924012</v>
          </cell>
          <cell r="L1645" t="b">
            <v>0</v>
          </cell>
          <cell r="M1645">
            <v>37</v>
          </cell>
          <cell r="N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>
            <v>110</v>
          </cell>
          <cell r="H1646" t="str">
            <v>US</v>
          </cell>
          <cell r="I1646" t="str">
            <v>USD</v>
          </cell>
          <cell r="J1646">
            <v>1353551160</v>
          </cell>
          <cell r="K1646">
            <v>1348363560</v>
          </cell>
          <cell r="L1646" t="b">
            <v>0</v>
          </cell>
          <cell r="M1646">
            <v>128</v>
          </cell>
          <cell r="N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>
            <v>111</v>
          </cell>
          <cell r="H1647" t="str">
            <v>US</v>
          </cell>
          <cell r="I1647" t="str">
            <v>USD</v>
          </cell>
          <cell r="J1647">
            <v>1379515740</v>
          </cell>
          <cell r="K1647">
            <v>1378306140</v>
          </cell>
          <cell r="L1647" t="b">
            <v>0</v>
          </cell>
          <cell r="M1647">
            <v>10</v>
          </cell>
          <cell r="N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>
            <v>110</v>
          </cell>
          <cell r="H1648" t="str">
            <v>GB</v>
          </cell>
          <cell r="I1648" t="str">
            <v>GBP</v>
          </cell>
          <cell r="J1648">
            <v>1408039860</v>
          </cell>
          <cell r="K1648">
            <v>1405248503</v>
          </cell>
          <cell r="L1648" t="b">
            <v>0</v>
          </cell>
          <cell r="M1648">
            <v>83</v>
          </cell>
          <cell r="N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>
            <v>105</v>
          </cell>
          <cell r="H1649" t="str">
            <v>US</v>
          </cell>
          <cell r="I1649" t="str">
            <v>USD</v>
          </cell>
          <cell r="J1649">
            <v>1339235377</v>
          </cell>
          <cell r="K1649">
            <v>1336643377</v>
          </cell>
          <cell r="L1649" t="b">
            <v>0</v>
          </cell>
          <cell r="M1649">
            <v>46</v>
          </cell>
          <cell r="N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>
            <v>125</v>
          </cell>
          <cell r="H1650" t="str">
            <v>US</v>
          </cell>
          <cell r="I1650" t="str">
            <v>USD</v>
          </cell>
          <cell r="J1650">
            <v>1300636482</v>
          </cell>
          <cell r="K1650">
            <v>1298048082</v>
          </cell>
          <cell r="L1650" t="b">
            <v>0</v>
          </cell>
          <cell r="M1650">
            <v>90</v>
          </cell>
          <cell r="N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>
            <v>101</v>
          </cell>
          <cell r="H1651" t="str">
            <v>US</v>
          </cell>
          <cell r="I1651" t="str">
            <v>USD</v>
          </cell>
          <cell r="J1651">
            <v>1400862355</v>
          </cell>
          <cell r="K1651">
            <v>1396974355</v>
          </cell>
          <cell r="L1651" t="b">
            <v>0</v>
          </cell>
          <cell r="M1651">
            <v>81</v>
          </cell>
          <cell r="N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>
            <v>142</v>
          </cell>
          <cell r="H1652" t="str">
            <v>US</v>
          </cell>
          <cell r="I1652" t="str">
            <v>USD</v>
          </cell>
          <cell r="J1652">
            <v>1381314437</v>
          </cell>
          <cell r="K1652">
            <v>1378722437</v>
          </cell>
          <cell r="L1652" t="b">
            <v>0</v>
          </cell>
          <cell r="M1652">
            <v>32</v>
          </cell>
          <cell r="N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>
            <v>101</v>
          </cell>
          <cell r="H1653" t="str">
            <v>US</v>
          </cell>
          <cell r="I1653" t="str">
            <v>USD</v>
          </cell>
          <cell r="J1653">
            <v>1303801140</v>
          </cell>
          <cell r="K1653">
            <v>1300916220</v>
          </cell>
          <cell r="L1653" t="b">
            <v>0</v>
          </cell>
          <cell r="M1653">
            <v>20</v>
          </cell>
          <cell r="N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>
            <v>101</v>
          </cell>
          <cell r="H1654" t="str">
            <v>US</v>
          </cell>
          <cell r="I1654" t="str">
            <v>USD</v>
          </cell>
          <cell r="J1654">
            <v>1385297393</v>
          </cell>
          <cell r="K1654">
            <v>1382701793</v>
          </cell>
          <cell r="L1654" t="b">
            <v>0</v>
          </cell>
          <cell r="M1654">
            <v>70</v>
          </cell>
          <cell r="N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>
            <v>174</v>
          </cell>
          <cell r="H1655" t="str">
            <v>US</v>
          </cell>
          <cell r="I1655" t="str">
            <v>USD</v>
          </cell>
          <cell r="J1655">
            <v>1303675296</v>
          </cell>
          <cell r="K1655">
            <v>1300996896</v>
          </cell>
          <cell r="L1655" t="b">
            <v>0</v>
          </cell>
          <cell r="M1655">
            <v>168</v>
          </cell>
          <cell r="N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>
            <v>120</v>
          </cell>
          <cell r="H1656" t="str">
            <v>US</v>
          </cell>
          <cell r="I1656" t="str">
            <v>USD</v>
          </cell>
          <cell r="J1656">
            <v>1334784160</v>
          </cell>
          <cell r="K1656">
            <v>1332192160</v>
          </cell>
          <cell r="L1656" t="b">
            <v>0</v>
          </cell>
          <cell r="M1656">
            <v>34</v>
          </cell>
          <cell r="N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>
            <v>143</v>
          </cell>
          <cell r="H1657" t="str">
            <v>US</v>
          </cell>
          <cell r="I1657" t="str">
            <v>USD</v>
          </cell>
          <cell r="J1657">
            <v>1333648820</v>
          </cell>
          <cell r="K1657">
            <v>1331060420</v>
          </cell>
          <cell r="L1657" t="b">
            <v>0</v>
          </cell>
          <cell r="M1657">
            <v>48</v>
          </cell>
          <cell r="N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>
            <v>100</v>
          </cell>
          <cell r="H1658" t="str">
            <v>US</v>
          </cell>
          <cell r="I1658" t="str">
            <v>USD</v>
          </cell>
          <cell r="J1658">
            <v>1355437052</v>
          </cell>
          <cell r="K1658">
            <v>1352845052</v>
          </cell>
          <cell r="L1658" t="b">
            <v>0</v>
          </cell>
          <cell r="M1658">
            <v>48</v>
          </cell>
          <cell r="N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>
            <v>105</v>
          </cell>
          <cell r="H1659" t="str">
            <v>US</v>
          </cell>
          <cell r="I1659" t="str">
            <v>USD</v>
          </cell>
          <cell r="J1659">
            <v>1337885168</v>
          </cell>
          <cell r="K1659">
            <v>1335293168</v>
          </cell>
          <cell r="L1659" t="b">
            <v>0</v>
          </cell>
          <cell r="M1659">
            <v>221</v>
          </cell>
          <cell r="N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>
            <v>132</v>
          </cell>
          <cell r="H1660" t="str">
            <v>US</v>
          </cell>
          <cell r="I1660" t="str">
            <v>USD</v>
          </cell>
          <cell r="J1660">
            <v>1355840400</v>
          </cell>
          <cell r="K1660">
            <v>1352524767</v>
          </cell>
          <cell r="L1660" t="b">
            <v>0</v>
          </cell>
          <cell r="M1660">
            <v>107</v>
          </cell>
          <cell r="N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>
            <v>113</v>
          </cell>
          <cell r="H1661" t="str">
            <v>GB</v>
          </cell>
          <cell r="I1661" t="str">
            <v>GBP</v>
          </cell>
          <cell r="J1661">
            <v>1387281600</v>
          </cell>
          <cell r="K1661">
            <v>1384811721</v>
          </cell>
          <cell r="L1661" t="b">
            <v>0</v>
          </cell>
          <cell r="M1661">
            <v>45</v>
          </cell>
          <cell r="N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>
            <v>1254</v>
          </cell>
          <cell r="H1662" t="str">
            <v>IT</v>
          </cell>
          <cell r="I1662" t="str">
            <v>EUR</v>
          </cell>
          <cell r="J1662">
            <v>1462053540</v>
          </cell>
          <cell r="K1662">
            <v>1459355950</v>
          </cell>
          <cell r="L1662" t="b">
            <v>0</v>
          </cell>
          <cell r="M1662">
            <v>36</v>
          </cell>
          <cell r="N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>
            <v>103</v>
          </cell>
          <cell r="H1663" t="str">
            <v>AT</v>
          </cell>
          <cell r="I1663" t="str">
            <v>EUR</v>
          </cell>
          <cell r="J1663">
            <v>1453064400</v>
          </cell>
          <cell r="K1663">
            <v>1449359831</v>
          </cell>
          <cell r="L1663" t="b">
            <v>0</v>
          </cell>
          <cell r="M1663">
            <v>101</v>
          </cell>
          <cell r="N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>
            <v>103</v>
          </cell>
          <cell r="H1664" t="str">
            <v>US</v>
          </cell>
          <cell r="I1664" t="str">
            <v>USD</v>
          </cell>
          <cell r="J1664">
            <v>1325310336</v>
          </cell>
          <cell r="K1664">
            <v>1320122736</v>
          </cell>
          <cell r="L1664" t="b">
            <v>0</v>
          </cell>
          <cell r="M1664">
            <v>62</v>
          </cell>
          <cell r="N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>
            <v>108</v>
          </cell>
          <cell r="H1665" t="str">
            <v>US</v>
          </cell>
          <cell r="I1665" t="str">
            <v>USD</v>
          </cell>
          <cell r="J1665">
            <v>1422750707</v>
          </cell>
          <cell r="K1665">
            <v>1420158707</v>
          </cell>
          <cell r="L1665" t="b">
            <v>0</v>
          </cell>
          <cell r="M1665">
            <v>32</v>
          </cell>
          <cell r="N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>
            <v>122</v>
          </cell>
          <cell r="H1666" t="str">
            <v>US</v>
          </cell>
          <cell r="I1666" t="str">
            <v>USD</v>
          </cell>
          <cell r="J1666">
            <v>1331870340</v>
          </cell>
          <cell r="K1666">
            <v>1328033818</v>
          </cell>
          <cell r="L1666" t="b">
            <v>0</v>
          </cell>
          <cell r="M1666">
            <v>89</v>
          </cell>
          <cell r="N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>
            <v>119</v>
          </cell>
          <cell r="H1667" t="str">
            <v>US</v>
          </cell>
          <cell r="I1667" t="str">
            <v>USD</v>
          </cell>
          <cell r="J1667">
            <v>1298343600</v>
          </cell>
          <cell r="K1667">
            <v>1295624113</v>
          </cell>
          <cell r="L1667" t="b">
            <v>0</v>
          </cell>
          <cell r="M1667">
            <v>93</v>
          </cell>
          <cell r="N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>
            <v>161</v>
          </cell>
          <cell r="H1668" t="str">
            <v>US</v>
          </cell>
          <cell r="I1668" t="str">
            <v>USD</v>
          </cell>
          <cell r="J1668">
            <v>1364447073</v>
          </cell>
          <cell r="K1668">
            <v>1361858673</v>
          </cell>
          <cell r="L1668" t="b">
            <v>0</v>
          </cell>
          <cell r="M1668">
            <v>98</v>
          </cell>
          <cell r="N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>
            <v>127</v>
          </cell>
          <cell r="H1669" t="str">
            <v>US</v>
          </cell>
          <cell r="I1669" t="str">
            <v>USD</v>
          </cell>
          <cell r="J1669">
            <v>1394521140</v>
          </cell>
          <cell r="K1669">
            <v>1392169298</v>
          </cell>
          <cell r="L1669" t="b">
            <v>0</v>
          </cell>
          <cell r="M1669">
            <v>82</v>
          </cell>
          <cell r="N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>
            <v>103</v>
          </cell>
          <cell r="H1670" t="str">
            <v>US</v>
          </cell>
          <cell r="I1670" t="str">
            <v>USD</v>
          </cell>
          <cell r="J1670">
            <v>1322454939</v>
          </cell>
          <cell r="K1670">
            <v>1319859339</v>
          </cell>
          <cell r="L1670" t="b">
            <v>0</v>
          </cell>
          <cell r="M1670">
            <v>116</v>
          </cell>
          <cell r="N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>
            <v>140</v>
          </cell>
          <cell r="H1671" t="str">
            <v>US</v>
          </cell>
          <cell r="I1671" t="str">
            <v>USD</v>
          </cell>
          <cell r="J1671">
            <v>1464729276</v>
          </cell>
          <cell r="K1671">
            <v>1459545276</v>
          </cell>
          <cell r="L1671" t="b">
            <v>0</v>
          </cell>
          <cell r="M1671">
            <v>52</v>
          </cell>
          <cell r="N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>
            <v>103</v>
          </cell>
          <cell r="H1672" t="str">
            <v>US</v>
          </cell>
          <cell r="I1672" t="str">
            <v>USD</v>
          </cell>
          <cell r="J1672">
            <v>1278302400</v>
          </cell>
          <cell r="K1672">
            <v>1273961999</v>
          </cell>
          <cell r="L1672" t="b">
            <v>0</v>
          </cell>
          <cell r="M1672">
            <v>23</v>
          </cell>
          <cell r="N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>
            <v>101</v>
          </cell>
          <cell r="H1673" t="str">
            <v>US</v>
          </cell>
          <cell r="I1673" t="str">
            <v>USD</v>
          </cell>
          <cell r="J1673">
            <v>1470056614</v>
          </cell>
          <cell r="K1673">
            <v>1467464614</v>
          </cell>
          <cell r="L1673" t="b">
            <v>0</v>
          </cell>
          <cell r="M1673">
            <v>77</v>
          </cell>
          <cell r="N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>
            <v>113</v>
          </cell>
          <cell r="H1674" t="str">
            <v>US</v>
          </cell>
          <cell r="I1674" t="str">
            <v>USD</v>
          </cell>
          <cell r="J1674">
            <v>1338824730</v>
          </cell>
          <cell r="K1674">
            <v>1336232730</v>
          </cell>
          <cell r="L1674" t="b">
            <v>0</v>
          </cell>
          <cell r="M1674">
            <v>49</v>
          </cell>
          <cell r="N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>
            <v>128</v>
          </cell>
          <cell r="H1675" t="str">
            <v>US</v>
          </cell>
          <cell r="I1675" t="str">
            <v>USD</v>
          </cell>
          <cell r="J1675">
            <v>1425675892</v>
          </cell>
          <cell r="K1675">
            <v>1423083892</v>
          </cell>
          <cell r="L1675" t="b">
            <v>0</v>
          </cell>
          <cell r="M1675">
            <v>59</v>
          </cell>
          <cell r="N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>
            <v>202</v>
          </cell>
          <cell r="H1676" t="str">
            <v>US</v>
          </cell>
          <cell r="I1676" t="str">
            <v>USD</v>
          </cell>
          <cell r="J1676">
            <v>1471503540</v>
          </cell>
          <cell r="K1676">
            <v>1468852306</v>
          </cell>
          <cell r="L1676" t="b">
            <v>0</v>
          </cell>
          <cell r="M1676">
            <v>113</v>
          </cell>
          <cell r="N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>
            <v>137</v>
          </cell>
          <cell r="H1677" t="str">
            <v>US</v>
          </cell>
          <cell r="I1677" t="str">
            <v>USD</v>
          </cell>
          <cell r="J1677">
            <v>1318802580</v>
          </cell>
          <cell r="K1677">
            <v>1316194540</v>
          </cell>
          <cell r="L1677" t="b">
            <v>0</v>
          </cell>
          <cell r="M1677">
            <v>34</v>
          </cell>
          <cell r="N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>
            <v>115</v>
          </cell>
          <cell r="H1678" t="str">
            <v>US</v>
          </cell>
          <cell r="I1678" t="str">
            <v>USD</v>
          </cell>
          <cell r="J1678">
            <v>1334980740</v>
          </cell>
          <cell r="K1678">
            <v>1330968347</v>
          </cell>
          <cell r="L1678" t="b">
            <v>0</v>
          </cell>
          <cell r="M1678">
            <v>42</v>
          </cell>
          <cell r="N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>
            <v>112</v>
          </cell>
          <cell r="H1679" t="str">
            <v>ES</v>
          </cell>
          <cell r="I1679" t="str">
            <v>EUR</v>
          </cell>
          <cell r="J1679">
            <v>1460786340</v>
          </cell>
          <cell r="K1679">
            <v>1455615976</v>
          </cell>
          <cell r="L1679" t="b">
            <v>0</v>
          </cell>
          <cell r="M1679">
            <v>42</v>
          </cell>
          <cell r="N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>
            <v>118</v>
          </cell>
          <cell r="H1680" t="str">
            <v>US</v>
          </cell>
          <cell r="I1680" t="str">
            <v>USD</v>
          </cell>
          <cell r="J1680">
            <v>1391718671</v>
          </cell>
          <cell r="K1680">
            <v>1390509071</v>
          </cell>
          <cell r="L1680" t="b">
            <v>0</v>
          </cell>
          <cell r="M1680">
            <v>49</v>
          </cell>
          <cell r="N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>
            <v>175</v>
          </cell>
          <cell r="H1681" t="str">
            <v>US</v>
          </cell>
          <cell r="I1681" t="str">
            <v>USD</v>
          </cell>
          <cell r="J1681">
            <v>1311298745</v>
          </cell>
          <cell r="K1681">
            <v>1309311545</v>
          </cell>
          <cell r="L1681" t="b">
            <v>0</v>
          </cell>
          <cell r="M1681">
            <v>56</v>
          </cell>
          <cell r="N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>
            <v>118</v>
          </cell>
          <cell r="H1682" t="str">
            <v>US</v>
          </cell>
          <cell r="I1682" t="str">
            <v>USD</v>
          </cell>
          <cell r="J1682">
            <v>1405188667</v>
          </cell>
          <cell r="K1682">
            <v>1402596667</v>
          </cell>
          <cell r="L1682" t="b">
            <v>0</v>
          </cell>
          <cell r="M1682">
            <v>25</v>
          </cell>
          <cell r="N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>
            <v>101</v>
          </cell>
          <cell r="H1683" t="str">
            <v>US</v>
          </cell>
          <cell r="I1683" t="str">
            <v>USD</v>
          </cell>
          <cell r="J1683">
            <v>1490752800</v>
          </cell>
          <cell r="K1683">
            <v>1486522484</v>
          </cell>
          <cell r="L1683" t="b">
            <v>0</v>
          </cell>
          <cell r="M1683">
            <v>884</v>
          </cell>
          <cell r="N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>
            <v>0</v>
          </cell>
          <cell r="H1684" t="str">
            <v>US</v>
          </cell>
          <cell r="I1684" t="str">
            <v>USD</v>
          </cell>
          <cell r="J1684">
            <v>1492142860</v>
          </cell>
          <cell r="K1684">
            <v>1486962460</v>
          </cell>
          <cell r="L1684" t="b">
            <v>0</v>
          </cell>
          <cell r="M1684">
            <v>0</v>
          </cell>
          <cell r="N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>
            <v>22</v>
          </cell>
          <cell r="H1685" t="str">
            <v>FR</v>
          </cell>
          <cell r="I1685" t="str">
            <v>EUR</v>
          </cell>
          <cell r="J1685">
            <v>1491590738</v>
          </cell>
          <cell r="K1685">
            <v>1489517138</v>
          </cell>
          <cell r="L1685" t="b">
            <v>0</v>
          </cell>
          <cell r="M1685">
            <v>10</v>
          </cell>
          <cell r="N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>
            <v>109</v>
          </cell>
          <cell r="H1686" t="str">
            <v>US</v>
          </cell>
          <cell r="I1686" t="str">
            <v>USD</v>
          </cell>
          <cell r="J1686">
            <v>1489775641</v>
          </cell>
          <cell r="K1686">
            <v>1487360041</v>
          </cell>
          <cell r="L1686" t="b">
            <v>0</v>
          </cell>
          <cell r="M1686">
            <v>101</v>
          </cell>
          <cell r="N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>
            <v>103</v>
          </cell>
          <cell r="H1687" t="str">
            <v>US</v>
          </cell>
          <cell r="I1687" t="str">
            <v>USD</v>
          </cell>
          <cell r="J1687">
            <v>1490331623</v>
          </cell>
          <cell r="K1687">
            <v>1487743223</v>
          </cell>
          <cell r="L1687" t="b">
            <v>0</v>
          </cell>
          <cell r="M1687">
            <v>15</v>
          </cell>
          <cell r="N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>
            <v>0</v>
          </cell>
          <cell r="H1688" t="str">
            <v>CA</v>
          </cell>
          <cell r="I1688" t="str">
            <v>CAD</v>
          </cell>
          <cell r="J1688">
            <v>1493320519</v>
          </cell>
          <cell r="K1688">
            <v>1488140119</v>
          </cell>
          <cell r="L1688" t="b">
            <v>0</v>
          </cell>
          <cell r="M1688">
            <v>1</v>
          </cell>
          <cell r="N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>
            <v>31</v>
          </cell>
          <cell r="H1689" t="str">
            <v>US</v>
          </cell>
          <cell r="I1689" t="str">
            <v>USD</v>
          </cell>
          <cell r="J1689">
            <v>1491855300</v>
          </cell>
          <cell r="K1689">
            <v>1488935245</v>
          </cell>
          <cell r="L1689" t="b">
            <v>0</v>
          </cell>
          <cell r="M1689">
            <v>39</v>
          </cell>
          <cell r="N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>
            <v>44</v>
          </cell>
          <cell r="H1690" t="str">
            <v>US</v>
          </cell>
          <cell r="I1690" t="str">
            <v>USD</v>
          </cell>
          <cell r="J1690">
            <v>1491738594</v>
          </cell>
          <cell r="K1690">
            <v>1489150194</v>
          </cell>
          <cell r="L1690" t="b">
            <v>0</v>
          </cell>
          <cell r="M1690">
            <v>7</v>
          </cell>
          <cell r="N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>
            <v>100</v>
          </cell>
          <cell r="H1691" t="str">
            <v>US</v>
          </cell>
          <cell r="I1691" t="str">
            <v>USD</v>
          </cell>
          <cell r="J1691">
            <v>1489700230</v>
          </cell>
          <cell r="K1691">
            <v>1487111830</v>
          </cell>
          <cell r="L1691" t="b">
            <v>0</v>
          </cell>
          <cell r="M1691">
            <v>14</v>
          </cell>
          <cell r="N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>
            <v>25</v>
          </cell>
          <cell r="H1692" t="str">
            <v>US</v>
          </cell>
          <cell r="I1692" t="str">
            <v>USD</v>
          </cell>
          <cell r="J1692">
            <v>1491470442</v>
          </cell>
          <cell r="K1692">
            <v>1488882042</v>
          </cell>
          <cell r="L1692" t="b">
            <v>0</v>
          </cell>
          <cell r="M1692">
            <v>11</v>
          </cell>
          <cell r="N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>
            <v>33</v>
          </cell>
          <cell r="H1693" t="str">
            <v>US</v>
          </cell>
          <cell r="I1693" t="str">
            <v>USD</v>
          </cell>
          <cell r="J1693">
            <v>1491181200</v>
          </cell>
          <cell r="K1693">
            <v>1488387008</v>
          </cell>
          <cell r="L1693" t="b">
            <v>0</v>
          </cell>
          <cell r="M1693">
            <v>38</v>
          </cell>
          <cell r="N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>
            <v>48</v>
          </cell>
          <cell r="H1694" t="str">
            <v>US</v>
          </cell>
          <cell r="I1694" t="str">
            <v>USD</v>
          </cell>
          <cell r="J1694">
            <v>1490572740</v>
          </cell>
          <cell r="K1694">
            <v>1487734667</v>
          </cell>
          <cell r="L1694" t="b">
            <v>0</v>
          </cell>
          <cell r="M1694">
            <v>15</v>
          </cell>
          <cell r="N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>
            <v>9</v>
          </cell>
          <cell r="H1695" t="str">
            <v>GB</v>
          </cell>
          <cell r="I1695" t="str">
            <v>GBP</v>
          </cell>
          <cell r="J1695">
            <v>1491768000</v>
          </cell>
          <cell r="K1695">
            <v>1489097112</v>
          </cell>
          <cell r="L1695" t="b">
            <v>0</v>
          </cell>
          <cell r="M1695">
            <v>8</v>
          </cell>
          <cell r="N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>
            <v>0</v>
          </cell>
          <cell r="H1696" t="str">
            <v>US</v>
          </cell>
          <cell r="I1696" t="str">
            <v>USD</v>
          </cell>
          <cell r="J1696">
            <v>1490589360</v>
          </cell>
          <cell r="K1696">
            <v>1488038674</v>
          </cell>
          <cell r="L1696" t="b">
            <v>0</v>
          </cell>
          <cell r="M1696">
            <v>1</v>
          </cell>
          <cell r="N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>
            <v>12</v>
          </cell>
          <cell r="H1697" t="str">
            <v>US</v>
          </cell>
          <cell r="I1697" t="str">
            <v>USD</v>
          </cell>
          <cell r="J1697">
            <v>1491786000</v>
          </cell>
          <cell r="K1697">
            <v>1488847514</v>
          </cell>
          <cell r="L1697" t="b">
            <v>0</v>
          </cell>
          <cell r="M1697">
            <v>23</v>
          </cell>
          <cell r="N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>
            <v>0</v>
          </cell>
          <cell r="H1698" t="str">
            <v>US</v>
          </cell>
          <cell r="I1698" t="str">
            <v>USD</v>
          </cell>
          <cell r="J1698">
            <v>1491007211</v>
          </cell>
          <cell r="K1698">
            <v>1488418811</v>
          </cell>
          <cell r="L1698" t="b">
            <v>0</v>
          </cell>
          <cell r="M1698">
            <v>0</v>
          </cell>
          <cell r="N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>
            <v>20</v>
          </cell>
          <cell r="H1699" t="str">
            <v>US</v>
          </cell>
          <cell r="I1699" t="str">
            <v>USD</v>
          </cell>
          <cell r="J1699">
            <v>1491781648</v>
          </cell>
          <cell r="K1699">
            <v>1489193248</v>
          </cell>
          <cell r="L1699" t="b">
            <v>0</v>
          </cell>
          <cell r="M1699">
            <v>22</v>
          </cell>
          <cell r="N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>
            <v>0</v>
          </cell>
          <cell r="H1700" t="str">
            <v>US</v>
          </cell>
          <cell r="I1700" t="str">
            <v>USD</v>
          </cell>
          <cell r="J1700">
            <v>1490499180</v>
          </cell>
          <cell r="K1700">
            <v>1488430760</v>
          </cell>
          <cell r="L1700" t="b">
            <v>0</v>
          </cell>
          <cell r="M1700">
            <v>0</v>
          </cell>
          <cell r="N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>
            <v>4</v>
          </cell>
          <cell r="H1701" t="str">
            <v>US</v>
          </cell>
          <cell r="I1701" t="str">
            <v>USD</v>
          </cell>
          <cell r="J1701">
            <v>1491943445</v>
          </cell>
          <cell r="K1701">
            <v>1489351445</v>
          </cell>
          <cell r="L1701" t="b">
            <v>0</v>
          </cell>
          <cell r="M1701">
            <v>4</v>
          </cell>
          <cell r="N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>
            <v>26</v>
          </cell>
          <cell r="H1702" t="str">
            <v>US</v>
          </cell>
          <cell r="I1702" t="str">
            <v>USD</v>
          </cell>
          <cell r="J1702">
            <v>1491019200</v>
          </cell>
          <cell r="K1702">
            <v>1488418990</v>
          </cell>
          <cell r="L1702" t="b">
            <v>0</v>
          </cell>
          <cell r="M1702">
            <v>79</v>
          </cell>
          <cell r="N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>
            <v>0</v>
          </cell>
          <cell r="H1703" t="str">
            <v>US</v>
          </cell>
          <cell r="I1703" t="str">
            <v>USD</v>
          </cell>
          <cell r="J1703">
            <v>1421337405</v>
          </cell>
          <cell r="K1703">
            <v>1418745405</v>
          </cell>
          <cell r="L1703" t="b">
            <v>0</v>
          </cell>
          <cell r="M1703">
            <v>2</v>
          </cell>
          <cell r="N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>
            <v>0</v>
          </cell>
          <cell r="H1704" t="str">
            <v>US</v>
          </cell>
          <cell r="I1704" t="str">
            <v>USD</v>
          </cell>
          <cell r="J1704">
            <v>1427745150</v>
          </cell>
          <cell r="K1704">
            <v>1425156750</v>
          </cell>
          <cell r="L1704" t="b">
            <v>0</v>
          </cell>
          <cell r="M1704">
            <v>1</v>
          </cell>
          <cell r="N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>
            <v>1</v>
          </cell>
          <cell r="H1705" t="str">
            <v>US</v>
          </cell>
          <cell r="I1705" t="str">
            <v>USD</v>
          </cell>
          <cell r="J1705">
            <v>1441003537</v>
          </cell>
          <cell r="K1705">
            <v>1435819537</v>
          </cell>
          <cell r="L1705" t="b">
            <v>0</v>
          </cell>
          <cell r="M1705">
            <v>2</v>
          </cell>
          <cell r="N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>
            <v>65</v>
          </cell>
          <cell r="H1706" t="str">
            <v>US</v>
          </cell>
          <cell r="I1706" t="str">
            <v>USD</v>
          </cell>
          <cell r="J1706">
            <v>1424056873</v>
          </cell>
          <cell r="K1706">
            <v>1421464873</v>
          </cell>
          <cell r="L1706" t="b">
            <v>0</v>
          </cell>
          <cell r="M1706">
            <v>11</v>
          </cell>
          <cell r="N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>
            <v>0</v>
          </cell>
          <cell r="H1707" t="str">
            <v>US</v>
          </cell>
          <cell r="I1707" t="str">
            <v>USD</v>
          </cell>
          <cell r="J1707">
            <v>1441814400</v>
          </cell>
          <cell r="K1707">
            <v>1440807846</v>
          </cell>
          <cell r="L1707" t="b">
            <v>0</v>
          </cell>
          <cell r="M1707">
            <v>0</v>
          </cell>
          <cell r="N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>
            <v>0</v>
          </cell>
          <cell r="H1708" t="str">
            <v>DE</v>
          </cell>
          <cell r="I1708" t="str">
            <v>EUR</v>
          </cell>
          <cell r="J1708">
            <v>1440314472</v>
          </cell>
          <cell r="K1708">
            <v>1435130472</v>
          </cell>
          <cell r="L1708" t="b">
            <v>0</v>
          </cell>
          <cell r="M1708">
            <v>0</v>
          </cell>
          <cell r="N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>
            <v>10</v>
          </cell>
          <cell r="H1709" t="str">
            <v>US</v>
          </cell>
          <cell r="I1709" t="str">
            <v>USD</v>
          </cell>
          <cell r="J1709">
            <v>1459181895</v>
          </cell>
          <cell r="K1709">
            <v>1456593495</v>
          </cell>
          <cell r="L1709" t="b">
            <v>0</v>
          </cell>
          <cell r="M1709">
            <v>9</v>
          </cell>
          <cell r="N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>
            <v>0</v>
          </cell>
          <cell r="H1710" t="str">
            <v>US</v>
          </cell>
          <cell r="I1710" t="str">
            <v>USD</v>
          </cell>
          <cell r="J1710">
            <v>1462135706</v>
          </cell>
          <cell r="K1710">
            <v>1458679706</v>
          </cell>
          <cell r="L1710" t="b">
            <v>0</v>
          </cell>
          <cell r="M1710">
            <v>0</v>
          </cell>
          <cell r="N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>
            <v>5</v>
          </cell>
          <cell r="H1711" t="str">
            <v>US</v>
          </cell>
          <cell r="I1711" t="str">
            <v>USD</v>
          </cell>
          <cell r="J1711">
            <v>1409513940</v>
          </cell>
          <cell r="K1711">
            <v>1405949514</v>
          </cell>
          <cell r="L1711" t="b">
            <v>0</v>
          </cell>
          <cell r="M1711">
            <v>4</v>
          </cell>
          <cell r="N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>
            <v>1</v>
          </cell>
          <cell r="H1712" t="str">
            <v>DE</v>
          </cell>
          <cell r="I1712" t="str">
            <v>EUR</v>
          </cell>
          <cell r="J1712">
            <v>1453122000</v>
          </cell>
          <cell r="K1712">
            <v>1449151888</v>
          </cell>
          <cell r="L1712" t="b">
            <v>0</v>
          </cell>
          <cell r="M1712">
            <v>1</v>
          </cell>
          <cell r="N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>
            <v>11</v>
          </cell>
          <cell r="H1713" t="str">
            <v>US</v>
          </cell>
          <cell r="I1713" t="str">
            <v>USD</v>
          </cell>
          <cell r="J1713">
            <v>1409585434</v>
          </cell>
          <cell r="K1713">
            <v>1406907034</v>
          </cell>
          <cell r="L1713" t="b">
            <v>0</v>
          </cell>
          <cell r="M1713">
            <v>2</v>
          </cell>
          <cell r="N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>
            <v>0</v>
          </cell>
          <cell r="H1714" t="str">
            <v>US</v>
          </cell>
          <cell r="I1714" t="str">
            <v>USD</v>
          </cell>
          <cell r="J1714">
            <v>1435701353</v>
          </cell>
          <cell r="K1714">
            <v>1430517353</v>
          </cell>
          <cell r="L1714" t="b">
            <v>0</v>
          </cell>
          <cell r="M1714">
            <v>0</v>
          </cell>
          <cell r="N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>
            <v>2</v>
          </cell>
          <cell r="H1715" t="str">
            <v>US</v>
          </cell>
          <cell r="I1715" t="str">
            <v>USD</v>
          </cell>
          <cell r="J1715">
            <v>1412536412</v>
          </cell>
          <cell r="K1715">
            <v>1409944412</v>
          </cell>
          <cell r="L1715" t="b">
            <v>0</v>
          </cell>
          <cell r="M1715">
            <v>1</v>
          </cell>
          <cell r="N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>
            <v>8</v>
          </cell>
          <cell r="H1716" t="str">
            <v>US</v>
          </cell>
          <cell r="I1716" t="str">
            <v>USD</v>
          </cell>
          <cell r="J1716">
            <v>1430517761</v>
          </cell>
          <cell r="K1716">
            <v>1427925761</v>
          </cell>
          <cell r="L1716" t="b">
            <v>0</v>
          </cell>
          <cell r="M1716">
            <v>17</v>
          </cell>
          <cell r="N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>
            <v>0</v>
          </cell>
          <cell r="H1717" t="str">
            <v>US</v>
          </cell>
          <cell r="I1717" t="str">
            <v>USD</v>
          </cell>
          <cell r="J1717">
            <v>1427772120</v>
          </cell>
          <cell r="K1717">
            <v>1425186785</v>
          </cell>
          <cell r="L1717" t="b">
            <v>0</v>
          </cell>
          <cell r="M1717">
            <v>2</v>
          </cell>
          <cell r="N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>
            <v>8</v>
          </cell>
          <cell r="H1718" t="str">
            <v>US</v>
          </cell>
          <cell r="I1718" t="str">
            <v>USD</v>
          </cell>
          <cell r="J1718">
            <v>1481295099</v>
          </cell>
          <cell r="K1718">
            <v>1477835499</v>
          </cell>
          <cell r="L1718" t="b">
            <v>0</v>
          </cell>
          <cell r="M1718">
            <v>3</v>
          </cell>
          <cell r="N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>
            <v>43</v>
          </cell>
          <cell r="H1719" t="str">
            <v>US</v>
          </cell>
          <cell r="I1719" t="str">
            <v>USD</v>
          </cell>
          <cell r="J1719">
            <v>1461211200</v>
          </cell>
          <cell r="K1719">
            <v>1459467238</v>
          </cell>
          <cell r="L1719" t="b">
            <v>0</v>
          </cell>
          <cell r="M1719">
            <v>41</v>
          </cell>
          <cell r="N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>
            <v>0</v>
          </cell>
          <cell r="H1720" t="str">
            <v>US</v>
          </cell>
          <cell r="I1720" t="str">
            <v>USD</v>
          </cell>
          <cell r="J1720">
            <v>1463201940</v>
          </cell>
          <cell r="K1720">
            <v>1459435149</v>
          </cell>
          <cell r="L1720" t="b">
            <v>0</v>
          </cell>
          <cell r="M1720">
            <v>2</v>
          </cell>
          <cell r="N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>
            <v>1</v>
          </cell>
          <cell r="H1721" t="str">
            <v>US</v>
          </cell>
          <cell r="I1721" t="str">
            <v>USD</v>
          </cell>
          <cell r="J1721">
            <v>1410958191</v>
          </cell>
          <cell r="K1721">
            <v>1408366191</v>
          </cell>
          <cell r="L1721" t="b">
            <v>0</v>
          </cell>
          <cell r="M1721">
            <v>3</v>
          </cell>
          <cell r="N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>
            <v>6</v>
          </cell>
          <cell r="H1722" t="str">
            <v>US</v>
          </cell>
          <cell r="I1722" t="str">
            <v>USD</v>
          </cell>
          <cell r="J1722">
            <v>1415562471</v>
          </cell>
          <cell r="K1722">
            <v>1412966871</v>
          </cell>
          <cell r="L1722" t="b">
            <v>0</v>
          </cell>
          <cell r="M1722">
            <v>8</v>
          </cell>
          <cell r="N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>
            <v>0</v>
          </cell>
          <cell r="H1723" t="str">
            <v>US</v>
          </cell>
          <cell r="I1723" t="str">
            <v>USD</v>
          </cell>
          <cell r="J1723">
            <v>1449831863</v>
          </cell>
          <cell r="K1723">
            <v>1447239863</v>
          </cell>
          <cell r="L1723" t="b">
            <v>0</v>
          </cell>
          <cell r="M1723">
            <v>0</v>
          </cell>
          <cell r="N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>
            <v>0</v>
          </cell>
          <cell r="H1724" t="str">
            <v>US</v>
          </cell>
          <cell r="I1724" t="str">
            <v>USD</v>
          </cell>
          <cell r="J1724">
            <v>1459642200</v>
          </cell>
          <cell r="K1724">
            <v>1456441429</v>
          </cell>
          <cell r="L1724" t="b">
            <v>0</v>
          </cell>
          <cell r="M1724">
            <v>1</v>
          </cell>
          <cell r="N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>
            <v>7</v>
          </cell>
          <cell r="H1725" t="str">
            <v>US</v>
          </cell>
          <cell r="I1725" t="str">
            <v>USD</v>
          </cell>
          <cell r="J1725">
            <v>1435730400</v>
          </cell>
          <cell r="K1725">
            <v>1430855315</v>
          </cell>
          <cell r="L1725" t="b">
            <v>0</v>
          </cell>
          <cell r="M1725">
            <v>3</v>
          </cell>
          <cell r="N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>
            <v>1</v>
          </cell>
          <cell r="H1726" t="str">
            <v>US</v>
          </cell>
          <cell r="I1726" t="str">
            <v>USD</v>
          </cell>
          <cell r="J1726">
            <v>1414707762</v>
          </cell>
          <cell r="K1726">
            <v>1412115762</v>
          </cell>
          <cell r="L1726" t="b">
            <v>0</v>
          </cell>
          <cell r="M1726">
            <v>4</v>
          </cell>
          <cell r="N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>
            <v>10</v>
          </cell>
          <cell r="H1727" t="str">
            <v>US</v>
          </cell>
          <cell r="I1727" t="str">
            <v>USD</v>
          </cell>
          <cell r="J1727">
            <v>1408922049</v>
          </cell>
          <cell r="K1727">
            <v>1406330049</v>
          </cell>
          <cell r="L1727" t="b">
            <v>0</v>
          </cell>
          <cell r="M1727">
            <v>9</v>
          </cell>
          <cell r="N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>
            <v>34</v>
          </cell>
          <cell r="H1728" t="str">
            <v>US</v>
          </cell>
          <cell r="I1728" t="str">
            <v>USD</v>
          </cell>
          <cell r="J1728">
            <v>1403906664</v>
          </cell>
          <cell r="K1728">
            <v>1401401064</v>
          </cell>
          <cell r="L1728" t="b">
            <v>0</v>
          </cell>
          <cell r="M1728">
            <v>16</v>
          </cell>
          <cell r="N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>
            <v>0</v>
          </cell>
          <cell r="H1729" t="str">
            <v>GB</v>
          </cell>
          <cell r="I1729" t="str">
            <v>GBP</v>
          </cell>
          <cell r="J1729">
            <v>1428231600</v>
          </cell>
          <cell r="K1729">
            <v>1423520177</v>
          </cell>
          <cell r="L1729" t="b">
            <v>0</v>
          </cell>
          <cell r="M1729">
            <v>1</v>
          </cell>
          <cell r="N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>
            <v>68</v>
          </cell>
          <cell r="H1730" t="str">
            <v>US</v>
          </cell>
          <cell r="I1730" t="str">
            <v>USD</v>
          </cell>
          <cell r="J1730">
            <v>1445439674</v>
          </cell>
          <cell r="K1730">
            <v>1442847674</v>
          </cell>
          <cell r="L1730" t="b">
            <v>0</v>
          </cell>
          <cell r="M1730">
            <v>7</v>
          </cell>
          <cell r="N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>
            <v>0</v>
          </cell>
          <cell r="H1731" t="str">
            <v>US</v>
          </cell>
          <cell r="I1731" t="str">
            <v>USD</v>
          </cell>
          <cell r="J1731">
            <v>1465521306</v>
          </cell>
          <cell r="K1731">
            <v>1460337306</v>
          </cell>
          <cell r="L1731" t="b">
            <v>0</v>
          </cell>
          <cell r="M1731">
            <v>0</v>
          </cell>
          <cell r="N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>
            <v>0</v>
          </cell>
          <cell r="H1732" t="str">
            <v>US</v>
          </cell>
          <cell r="I1732" t="str">
            <v>USD</v>
          </cell>
          <cell r="J1732">
            <v>1445738783</v>
          </cell>
          <cell r="K1732">
            <v>1443146783</v>
          </cell>
          <cell r="L1732" t="b">
            <v>0</v>
          </cell>
          <cell r="M1732">
            <v>0</v>
          </cell>
          <cell r="N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>
            <v>0</v>
          </cell>
          <cell r="H1733" t="str">
            <v>US</v>
          </cell>
          <cell r="I1733" t="str">
            <v>USD</v>
          </cell>
          <cell r="J1733">
            <v>1434034800</v>
          </cell>
          <cell r="K1733">
            <v>1432849552</v>
          </cell>
          <cell r="L1733" t="b">
            <v>0</v>
          </cell>
          <cell r="M1733">
            <v>0</v>
          </cell>
          <cell r="N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>
            <v>0</v>
          </cell>
          <cell r="H1734" t="str">
            <v>US</v>
          </cell>
          <cell r="I1734" t="str">
            <v>USD</v>
          </cell>
          <cell r="J1734">
            <v>1452920400</v>
          </cell>
          <cell r="K1734">
            <v>1447777481</v>
          </cell>
          <cell r="L1734" t="b">
            <v>0</v>
          </cell>
          <cell r="M1734">
            <v>0</v>
          </cell>
          <cell r="N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>
            <v>0</v>
          </cell>
          <cell r="H1735" t="str">
            <v>US</v>
          </cell>
          <cell r="I1735" t="str">
            <v>USD</v>
          </cell>
          <cell r="J1735">
            <v>1473802200</v>
          </cell>
          <cell r="K1735">
            <v>1472746374</v>
          </cell>
          <cell r="L1735" t="b">
            <v>0</v>
          </cell>
          <cell r="M1735">
            <v>0</v>
          </cell>
          <cell r="N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>
            <v>0</v>
          </cell>
          <cell r="H1736" t="str">
            <v>US</v>
          </cell>
          <cell r="I1736" t="str">
            <v>USD</v>
          </cell>
          <cell r="J1736">
            <v>1431046356</v>
          </cell>
          <cell r="K1736">
            <v>1428454356</v>
          </cell>
          <cell r="L1736" t="b">
            <v>0</v>
          </cell>
          <cell r="M1736">
            <v>1</v>
          </cell>
          <cell r="N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>
            <v>11</v>
          </cell>
          <cell r="H1737" t="str">
            <v>US</v>
          </cell>
          <cell r="I1737" t="str">
            <v>USD</v>
          </cell>
          <cell r="J1737">
            <v>1470598345</v>
          </cell>
          <cell r="K1737">
            <v>1468006345</v>
          </cell>
          <cell r="L1737" t="b">
            <v>0</v>
          </cell>
          <cell r="M1737">
            <v>2</v>
          </cell>
          <cell r="N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>
            <v>1</v>
          </cell>
          <cell r="H1738" t="str">
            <v>US</v>
          </cell>
          <cell r="I1738" t="str">
            <v>USD</v>
          </cell>
          <cell r="J1738">
            <v>1447018833</v>
          </cell>
          <cell r="K1738">
            <v>1444423233</v>
          </cell>
          <cell r="L1738" t="b">
            <v>0</v>
          </cell>
          <cell r="M1738">
            <v>1</v>
          </cell>
          <cell r="N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>
            <v>21</v>
          </cell>
          <cell r="H1739" t="str">
            <v>US</v>
          </cell>
          <cell r="I1739" t="str">
            <v>USD</v>
          </cell>
          <cell r="J1739">
            <v>1437432392</v>
          </cell>
          <cell r="K1739">
            <v>1434840392</v>
          </cell>
          <cell r="L1739" t="b">
            <v>0</v>
          </cell>
          <cell r="M1739">
            <v>15</v>
          </cell>
          <cell r="N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>
            <v>0</v>
          </cell>
          <cell r="H1740" t="str">
            <v>US</v>
          </cell>
          <cell r="I1740" t="str">
            <v>USD</v>
          </cell>
          <cell r="J1740">
            <v>1412283542</v>
          </cell>
          <cell r="K1740">
            <v>1409691542</v>
          </cell>
          <cell r="L1740" t="b">
            <v>0</v>
          </cell>
          <cell r="M1740">
            <v>1</v>
          </cell>
          <cell r="N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>
            <v>0</v>
          </cell>
          <cell r="H1741" t="str">
            <v>US</v>
          </cell>
          <cell r="I1741" t="str">
            <v>USD</v>
          </cell>
          <cell r="J1741">
            <v>1462391932</v>
          </cell>
          <cell r="K1741">
            <v>1457297932</v>
          </cell>
          <cell r="L1741" t="b">
            <v>0</v>
          </cell>
          <cell r="M1741">
            <v>1</v>
          </cell>
          <cell r="N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>
            <v>0</v>
          </cell>
          <cell r="H1742" t="str">
            <v>US</v>
          </cell>
          <cell r="I1742" t="str">
            <v>USD</v>
          </cell>
          <cell r="J1742">
            <v>1437075422</v>
          </cell>
          <cell r="K1742">
            <v>1434483422</v>
          </cell>
          <cell r="L1742" t="b">
            <v>0</v>
          </cell>
          <cell r="M1742">
            <v>0</v>
          </cell>
          <cell r="N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>
            <v>111</v>
          </cell>
          <cell r="H1743" t="str">
            <v>GB</v>
          </cell>
          <cell r="I1743" t="str">
            <v>GBP</v>
          </cell>
          <cell r="J1743">
            <v>1433948671</v>
          </cell>
          <cell r="K1743">
            <v>1430060671</v>
          </cell>
          <cell r="L1743" t="b">
            <v>0</v>
          </cell>
          <cell r="M1743">
            <v>52</v>
          </cell>
          <cell r="N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>
            <v>109</v>
          </cell>
          <cell r="H1744" t="str">
            <v>US</v>
          </cell>
          <cell r="I1744" t="str">
            <v>USD</v>
          </cell>
          <cell r="J1744">
            <v>1483822800</v>
          </cell>
          <cell r="K1744">
            <v>1481058170</v>
          </cell>
          <cell r="L1744" t="b">
            <v>0</v>
          </cell>
          <cell r="M1744">
            <v>34</v>
          </cell>
          <cell r="N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>
            <v>100</v>
          </cell>
          <cell r="H1745" t="str">
            <v>US</v>
          </cell>
          <cell r="I1745" t="str">
            <v>USD</v>
          </cell>
          <cell r="J1745">
            <v>1472270340</v>
          </cell>
          <cell r="K1745">
            <v>1470348775</v>
          </cell>
          <cell r="L1745" t="b">
            <v>0</v>
          </cell>
          <cell r="M1745">
            <v>67</v>
          </cell>
          <cell r="N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>
            <v>118</v>
          </cell>
          <cell r="H1746" t="str">
            <v>GB</v>
          </cell>
          <cell r="I1746" t="str">
            <v>GBP</v>
          </cell>
          <cell r="J1746">
            <v>1425821477</v>
          </cell>
          <cell r="K1746">
            <v>1421937077</v>
          </cell>
          <cell r="L1746" t="b">
            <v>0</v>
          </cell>
          <cell r="M1746">
            <v>70</v>
          </cell>
          <cell r="N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>
            <v>114</v>
          </cell>
          <cell r="H1747" t="str">
            <v>US</v>
          </cell>
          <cell r="I1747" t="str">
            <v>USD</v>
          </cell>
          <cell r="J1747">
            <v>1482372000</v>
          </cell>
          <cell r="K1747">
            <v>1479276838</v>
          </cell>
          <cell r="L1747" t="b">
            <v>0</v>
          </cell>
          <cell r="M1747">
            <v>89</v>
          </cell>
          <cell r="N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>
            <v>148</v>
          </cell>
          <cell r="H1748" t="str">
            <v>US</v>
          </cell>
          <cell r="I1748" t="str">
            <v>USD</v>
          </cell>
          <cell r="J1748">
            <v>1479952800</v>
          </cell>
          <cell r="K1748">
            <v>1477368867</v>
          </cell>
          <cell r="L1748" t="b">
            <v>0</v>
          </cell>
          <cell r="M1748">
            <v>107</v>
          </cell>
          <cell r="N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>
            <v>105</v>
          </cell>
          <cell r="H1749" t="str">
            <v>GB</v>
          </cell>
          <cell r="I1749" t="str">
            <v>GBP</v>
          </cell>
          <cell r="J1749">
            <v>1447426800</v>
          </cell>
          <cell r="K1749">
            <v>1444904830</v>
          </cell>
          <cell r="L1749" t="b">
            <v>0</v>
          </cell>
          <cell r="M1749">
            <v>159</v>
          </cell>
          <cell r="N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>
            <v>130</v>
          </cell>
          <cell r="H1750" t="str">
            <v>CA</v>
          </cell>
          <cell r="I1750" t="str">
            <v>CAD</v>
          </cell>
          <cell r="J1750">
            <v>1441234143</v>
          </cell>
          <cell r="K1750">
            <v>1438642143</v>
          </cell>
          <cell r="L1750" t="b">
            <v>0</v>
          </cell>
          <cell r="M1750">
            <v>181</v>
          </cell>
          <cell r="N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>
            <v>123</v>
          </cell>
          <cell r="H1751" t="str">
            <v>LU</v>
          </cell>
          <cell r="I1751" t="str">
            <v>EUR</v>
          </cell>
          <cell r="J1751">
            <v>1488394800</v>
          </cell>
          <cell r="K1751">
            <v>1485213921</v>
          </cell>
          <cell r="L1751" t="b">
            <v>0</v>
          </cell>
          <cell r="M1751">
            <v>131</v>
          </cell>
          <cell r="N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>
            <v>202</v>
          </cell>
          <cell r="H1752" t="str">
            <v>US</v>
          </cell>
          <cell r="I1752" t="str">
            <v>USD</v>
          </cell>
          <cell r="J1752">
            <v>1461096304</v>
          </cell>
          <cell r="K1752">
            <v>1458936304</v>
          </cell>
          <cell r="L1752" t="b">
            <v>0</v>
          </cell>
          <cell r="M1752">
            <v>125</v>
          </cell>
          <cell r="N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>
            <v>103</v>
          </cell>
          <cell r="H1753" t="str">
            <v>US</v>
          </cell>
          <cell r="I1753" t="str">
            <v>USD</v>
          </cell>
          <cell r="J1753">
            <v>1426787123</v>
          </cell>
          <cell r="K1753">
            <v>1424198723</v>
          </cell>
          <cell r="L1753" t="b">
            <v>0</v>
          </cell>
          <cell r="M1753">
            <v>61</v>
          </cell>
          <cell r="N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>
            <v>260</v>
          </cell>
          <cell r="H1754" t="str">
            <v>GB</v>
          </cell>
          <cell r="I1754" t="str">
            <v>GBP</v>
          </cell>
          <cell r="J1754">
            <v>1476425082</v>
          </cell>
          <cell r="K1754">
            <v>1473833082</v>
          </cell>
          <cell r="L1754" t="b">
            <v>0</v>
          </cell>
          <cell r="M1754">
            <v>90</v>
          </cell>
          <cell r="N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>
            <v>108</v>
          </cell>
          <cell r="H1755" t="str">
            <v>DK</v>
          </cell>
          <cell r="I1755" t="str">
            <v>DKK</v>
          </cell>
          <cell r="J1755">
            <v>1458579568</v>
          </cell>
          <cell r="K1755">
            <v>1455991168</v>
          </cell>
          <cell r="L1755" t="b">
            <v>0</v>
          </cell>
          <cell r="M1755">
            <v>35</v>
          </cell>
          <cell r="N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>
            <v>111</v>
          </cell>
          <cell r="H1756" t="str">
            <v>CA</v>
          </cell>
          <cell r="I1756" t="str">
            <v>CAD</v>
          </cell>
          <cell r="J1756">
            <v>1428091353</v>
          </cell>
          <cell r="K1756">
            <v>1425502953</v>
          </cell>
          <cell r="L1756" t="b">
            <v>0</v>
          </cell>
          <cell r="M1756">
            <v>90</v>
          </cell>
          <cell r="N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>
            <v>120</v>
          </cell>
          <cell r="H1757" t="str">
            <v>US</v>
          </cell>
          <cell r="I1757" t="str">
            <v>USD</v>
          </cell>
          <cell r="J1757">
            <v>1444071361</v>
          </cell>
          <cell r="K1757">
            <v>1441479361</v>
          </cell>
          <cell r="L1757" t="b">
            <v>0</v>
          </cell>
          <cell r="M1757">
            <v>4</v>
          </cell>
          <cell r="N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>
            <v>103</v>
          </cell>
          <cell r="H1758" t="str">
            <v>US</v>
          </cell>
          <cell r="I1758" t="str">
            <v>USD</v>
          </cell>
          <cell r="J1758">
            <v>1472443269</v>
          </cell>
          <cell r="K1758">
            <v>1468987269</v>
          </cell>
          <cell r="L1758" t="b">
            <v>0</v>
          </cell>
          <cell r="M1758">
            <v>120</v>
          </cell>
          <cell r="N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>
            <v>116</v>
          </cell>
          <cell r="H1759" t="str">
            <v>US</v>
          </cell>
          <cell r="I1759" t="str">
            <v>USD</v>
          </cell>
          <cell r="J1759">
            <v>1485631740</v>
          </cell>
          <cell r="K1759">
            <v>1483041083</v>
          </cell>
          <cell r="L1759" t="b">
            <v>0</v>
          </cell>
          <cell r="M1759">
            <v>14</v>
          </cell>
          <cell r="N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>
            <v>115</v>
          </cell>
          <cell r="H1760" t="str">
            <v>US</v>
          </cell>
          <cell r="I1760" t="str">
            <v>USD</v>
          </cell>
          <cell r="J1760">
            <v>1468536992</v>
          </cell>
          <cell r="K1760">
            <v>1463352992</v>
          </cell>
          <cell r="L1760" t="b">
            <v>0</v>
          </cell>
          <cell r="M1760">
            <v>27</v>
          </cell>
          <cell r="N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>
            <v>107</v>
          </cell>
          <cell r="H1761" t="str">
            <v>US</v>
          </cell>
          <cell r="I1761" t="str">
            <v>USD</v>
          </cell>
          <cell r="J1761">
            <v>1427309629</v>
          </cell>
          <cell r="K1761">
            <v>1425585229</v>
          </cell>
          <cell r="L1761" t="b">
            <v>0</v>
          </cell>
          <cell r="M1761">
            <v>49</v>
          </cell>
          <cell r="N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>
            <v>165</v>
          </cell>
          <cell r="H1762" t="str">
            <v>US</v>
          </cell>
          <cell r="I1762" t="str">
            <v>USD</v>
          </cell>
          <cell r="J1762">
            <v>1456416513</v>
          </cell>
          <cell r="K1762">
            <v>1454688513</v>
          </cell>
          <cell r="L1762" t="b">
            <v>0</v>
          </cell>
          <cell r="M1762">
            <v>102</v>
          </cell>
          <cell r="N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>
            <v>155</v>
          </cell>
          <cell r="H1763" t="str">
            <v>GB</v>
          </cell>
          <cell r="I1763" t="str">
            <v>GBP</v>
          </cell>
          <cell r="J1763">
            <v>1442065060</v>
          </cell>
          <cell r="K1763">
            <v>1437745060</v>
          </cell>
          <cell r="L1763" t="b">
            <v>0</v>
          </cell>
          <cell r="M1763">
            <v>3</v>
          </cell>
          <cell r="N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>
            <v>885</v>
          </cell>
          <cell r="H1764" t="str">
            <v>US</v>
          </cell>
          <cell r="I1764" t="str">
            <v>USD</v>
          </cell>
          <cell r="J1764">
            <v>1457739245</v>
          </cell>
          <cell r="K1764">
            <v>1455147245</v>
          </cell>
          <cell r="L1764" t="b">
            <v>0</v>
          </cell>
          <cell r="M1764">
            <v>25</v>
          </cell>
          <cell r="N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>
            <v>102</v>
          </cell>
          <cell r="H1765" t="str">
            <v>US</v>
          </cell>
          <cell r="I1765" t="str">
            <v>USD</v>
          </cell>
          <cell r="J1765">
            <v>1477255840</v>
          </cell>
          <cell r="K1765">
            <v>1474663840</v>
          </cell>
          <cell r="L1765" t="b">
            <v>0</v>
          </cell>
          <cell r="M1765">
            <v>118</v>
          </cell>
          <cell r="N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>
            <v>20</v>
          </cell>
          <cell r="H1766" t="str">
            <v>GB</v>
          </cell>
          <cell r="I1766" t="str">
            <v>GBP</v>
          </cell>
          <cell r="J1766">
            <v>1407065979</v>
          </cell>
          <cell r="K1766">
            <v>1404560379</v>
          </cell>
          <cell r="L1766" t="b">
            <v>1</v>
          </cell>
          <cell r="M1766">
            <v>39</v>
          </cell>
          <cell r="N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>
            <v>59</v>
          </cell>
          <cell r="H1767" t="str">
            <v>US</v>
          </cell>
          <cell r="I1767" t="str">
            <v>USD</v>
          </cell>
          <cell r="J1767">
            <v>1407972712</v>
          </cell>
          <cell r="K1767">
            <v>1405380712</v>
          </cell>
          <cell r="L1767" t="b">
            <v>1</v>
          </cell>
          <cell r="M1767">
            <v>103</v>
          </cell>
          <cell r="N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>
            <v>0</v>
          </cell>
          <cell r="H1768" t="str">
            <v>AU</v>
          </cell>
          <cell r="I1768" t="str">
            <v>AUD</v>
          </cell>
          <cell r="J1768">
            <v>1408999088</v>
          </cell>
          <cell r="K1768">
            <v>1407184688</v>
          </cell>
          <cell r="L1768" t="b">
            <v>1</v>
          </cell>
          <cell r="M1768">
            <v>0</v>
          </cell>
          <cell r="N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>
            <v>46</v>
          </cell>
          <cell r="H1769" t="str">
            <v>US</v>
          </cell>
          <cell r="I1769" t="str">
            <v>USD</v>
          </cell>
          <cell r="J1769">
            <v>1407080884</v>
          </cell>
          <cell r="K1769">
            <v>1404488884</v>
          </cell>
          <cell r="L1769" t="b">
            <v>1</v>
          </cell>
          <cell r="M1769">
            <v>39</v>
          </cell>
          <cell r="N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>
            <v>4</v>
          </cell>
          <cell r="H1770" t="str">
            <v>US</v>
          </cell>
          <cell r="I1770" t="str">
            <v>USD</v>
          </cell>
          <cell r="J1770">
            <v>1411824444</v>
          </cell>
          <cell r="K1770">
            <v>1406640444</v>
          </cell>
          <cell r="L1770" t="b">
            <v>1</v>
          </cell>
          <cell r="M1770">
            <v>15</v>
          </cell>
          <cell r="N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>
            <v>3</v>
          </cell>
          <cell r="H1771" t="str">
            <v>US</v>
          </cell>
          <cell r="I1771" t="str">
            <v>USD</v>
          </cell>
          <cell r="J1771">
            <v>1421177959</v>
          </cell>
          <cell r="K1771">
            <v>1418585959</v>
          </cell>
          <cell r="L1771" t="b">
            <v>1</v>
          </cell>
          <cell r="M1771">
            <v>22</v>
          </cell>
          <cell r="N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>
            <v>57</v>
          </cell>
          <cell r="H1772" t="str">
            <v>US</v>
          </cell>
          <cell r="I1772" t="str">
            <v>USD</v>
          </cell>
          <cell r="J1772">
            <v>1413312194</v>
          </cell>
          <cell r="K1772">
            <v>1410288194</v>
          </cell>
          <cell r="L1772" t="b">
            <v>1</v>
          </cell>
          <cell r="M1772">
            <v>92</v>
          </cell>
          <cell r="N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>
            <v>21</v>
          </cell>
          <cell r="H1773" t="str">
            <v>GB</v>
          </cell>
          <cell r="I1773" t="str">
            <v>GBP</v>
          </cell>
          <cell r="J1773">
            <v>1414107040</v>
          </cell>
          <cell r="K1773">
            <v>1411515040</v>
          </cell>
          <cell r="L1773" t="b">
            <v>1</v>
          </cell>
          <cell r="M1773">
            <v>25</v>
          </cell>
          <cell r="N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>
            <v>16</v>
          </cell>
          <cell r="H1774" t="str">
            <v>GB</v>
          </cell>
          <cell r="I1774" t="str">
            <v>GBP</v>
          </cell>
          <cell r="J1774">
            <v>1404666836</v>
          </cell>
          <cell r="K1774">
            <v>1399482836</v>
          </cell>
          <cell r="L1774" t="b">
            <v>1</v>
          </cell>
          <cell r="M1774">
            <v>19</v>
          </cell>
          <cell r="N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>
            <v>6</v>
          </cell>
          <cell r="H1775" t="str">
            <v>US</v>
          </cell>
          <cell r="I1775" t="str">
            <v>USD</v>
          </cell>
          <cell r="J1775">
            <v>1421691298</v>
          </cell>
          <cell r="K1775">
            <v>1417803298</v>
          </cell>
          <cell r="L1775" t="b">
            <v>1</v>
          </cell>
          <cell r="M1775">
            <v>19</v>
          </cell>
          <cell r="N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>
            <v>46</v>
          </cell>
          <cell r="H1776" t="str">
            <v>US</v>
          </cell>
          <cell r="I1776" t="str">
            <v>USD</v>
          </cell>
          <cell r="J1776">
            <v>1417273140</v>
          </cell>
          <cell r="K1776">
            <v>1413609292</v>
          </cell>
          <cell r="L1776" t="b">
            <v>1</v>
          </cell>
          <cell r="M1776">
            <v>13</v>
          </cell>
          <cell r="N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>
            <v>65</v>
          </cell>
          <cell r="H1777" t="str">
            <v>US</v>
          </cell>
          <cell r="I1777" t="str">
            <v>USD</v>
          </cell>
          <cell r="J1777">
            <v>1414193160</v>
          </cell>
          <cell r="K1777">
            <v>1410305160</v>
          </cell>
          <cell r="L1777" t="b">
            <v>1</v>
          </cell>
          <cell r="M1777">
            <v>124</v>
          </cell>
          <cell r="N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>
            <v>7</v>
          </cell>
          <cell r="H1778" t="str">
            <v>GB</v>
          </cell>
          <cell r="I1778" t="str">
            <v>GBP</v>
          </cell>
          <cell r="J1778">
            <v>1414623471</v>
          </cell>
          <cell r="K1778">
            <v>1411513071</v>
          </cell>
          <cell r="L1778" t="b">
            <v>1</v>
          </cell>
          <cell r="M1778">
            <v>4</v>
          </cell>
          <cell r="N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>
            <v>14</v>
          </cell>
          <cell r="H1779" t="str">
            <v>NL</v>
          </cell>
          <cell r="I1779" t="str">
            <v>EUR</v>
          </cell>
          <cell r="J1779">
            <v>1424421253</v>
          </cell>
          <cell r="K1779">
            <v>1421829253</v>
          </cell>
          <cell r="L1779" t="b">
            <v>1</v>
          </cell>
          <cell r="M1779">
            <v>10</v>
          </cell>
          <cell r="N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>
            <v>2</v>
          </cell>
          <cell r="H1780" t="str">
            <v>US</v>
          </cell>
          <cell r="I1780" t="str">
            <v>USD</v>
          </cell>
          <cell r="J1780">
            <v>1427485395</v>
          </cell>
          <cell r="K1780">
            <v>1423600995</v>
          </cell>
          <cell r="L1780" t="b">
            <v>1</v>
          </cell>
          <cell r="M1780">
            <v>15</v>
          </cell>
          <cell r="N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>
            <v>36</v>
          </cell>
          <cell r="H1781" t="str">
            <v>US</v>
          </cell>
          <cell r="I1781" t="str">
            <v>USD</v>
          </cell>
          <cell r="J1781">
            <v>1472834180</v>
          </cell>
          <cell r="K1781">
            <v>1470242180</v>
          </cell>
          <cell r="L1781" t="b">
            <v>1</v>
          </cell>
          <cell r="M1781">
            <v>38</v>
          </cell>
          <cell r="N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>
            <v>40</v>
          </cell>
          <cell r="H1782" t="str">
            <v>US</v>
          </cell>
          <cell r="I1782" t="str">
            <v>USD</v>
          </cell>
          <cell r="J1782">
            <v>1467469510</v>
          </cell>
          <cell r="K1782">
            <v>1462285510</v>
          </cell>
          <cell r="L1782" t="b">
            <v>1</v>
          </cell>
          <cell r="M1782">
            <v>152</v>
          </cell>
          <cell r="N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>
            <v>26</v>
          </cell>
          <cell r="H1783" t="str">
            <v>US</v>
          </cell>
          <cell r="I1783" t="str">
            <v>USD</v>
          </cell>
          <cell r="J1783">
            <v>1473950945</v>
          </cell>
          <cell r="K1783">
            <v>1471272545</v>
          </cell>
          <cell r="L1783" t="b">
            <v>1</v>
          </cell>
          <cell r="M1783">
            <v>24</v>
          </cell>
          <cell r="N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>
            <v>15</v>
          </cell>
          <cell r="H1784" t="str">
            <v>US</v>
          </cell>
          <cell r="I1784" t="str">
            <v>USD</v>
          </cell>
          <cell r="J1784">
            <v>1456062489</v>
          </cell>
          <cell r="K1784">
            <v>1453211289</v>
          </cell>
          <cell r="L1784" t="b">
            <v>1</v>
          </cell>
          <cell r="M1784">
            <v>76</v>
          </cell>
          <cell r="N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>
            <v>24</v>
          </cell>
          <cell r="H1785" t="str">
            <v>US</v>
          </cell>
          <cell r="I1785" t="str">
            <v>USD</v>
          </cell>
          <cell r="J1785">
            <v>1432248478</v>
          </cell>
          <cell r="K1785">
            <v>1429656478</v>
          </cell>
          <cell r="L1785" t="b">
            <v>1</v>
          </cell>
          <cell r="M1785">
            <v>185</v>
          </cell>
          <cell r="N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>
            <v>40</v>
          </cell>
          <cell r="H1786" t="str">
            <v>US</v>
          </cell>
          <cell r="I1786" t="str">
            <v>USD</v>
          </cell>
          <cell r="J1786">
            <v>1422674700</v>
          </cell>
          <cell r="K1786">
            <v>1419954240</v>
          </cell>
          <cell r="L1786" t="b">
            <v>1</v>
          </cell>
          <cell r="M1786">
            <v>33</v>
          </cell>
          <cell r="N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>
            <v>20</v>
          </cell>
          <cell r="H1787" t="str">
            <v>US</v>
          </cell>
          <cell r="I1787" t="str">
            <v>USD</v>
          </cell>
          <cell r="J1787">
            <v>1413417600</v>
          </cell>
          <cell r="K1787">
            <v>1410750855</v>
          </cell>
          <cell r="L1787" t="b">
            <v>1</v>
          </cell>
          <cell r="M1787">
            <v>108</v>
          </cell>
          <cell r="N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>
            <v>48</v>
          </cell>
          <cell r="H1788" t="str">
            <v>NL</v>
          </cell>
          <cell r="I1788" t="str">
            <v>EUR</v>
          </cell>
          <cell r="J1788">
            <v>1418649177</v>
          </cell>
          <cell r="K1788">
            <v>1416057177</v>
          </cell>
          <cell r="L1788" t="b">
            <v>1</v>
          </cell>
          <cell r="M1788">
            <v>29</v>
          </cell>
          <cell r="N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>
            <v>15</v>
          </cell>
          <cell r="H1789" t="str">
            <v>US</v>
          </cell>
          <cell r="I1789" t="str">
            <v>USD</v>
          </cell>
          <cell r="J1789">
            <v>1428158637</v>
          </cell>
          <cell r="K1789">
            <v>1425570237</v>
          </cell>
          <cell r="L1789" t="b">
            <v>1</v>
          </cell>
          <cell r="M1789">
            <v>24</v>
          </cell>
          <cell r="N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>
            <v>1</v>
          </cell>
          <cell r="H1790" t="str">
            <v>GB</v>
          </cell>
          <cell r="I1790" t="str">
            <v>GBP</v>
          </cell>
          <cell r="J1790">
            <v>1414795542</v>
          </cell>
          <cell r="K1790">
            <v>1412203542</v>
          </cell>
          <cell r="L1790" t="b">
            <v>1</v>
          </cell>
          <cell r="M1790">
            <v>4</v>
          </cell>
          <cell r="N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>
            <v>1</v>
          </cell>
          <cell r="H1791" t="str">
            <v>US</v>
          </cell>
          <cell r="I1791" t="str">
            <v>USD</v>
          </cell>
          <cell r="J1791">
            <v>1421042403</v>
          </cell>
          <cell r="K1791">
            <v>1415858403</v>
          </cell>
          <cell r="L1791" t="b">
            <v>1</v>
          </cell>
          <cell r="M1791">
            <v>4</v>
          </cell>
          <cell r="N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>
            <v>5</v>
          </cell>
          <cell r="H1792" t="str">
            <v>US</v>
          </cell>
          <cell r="I1792" t="str">
            <v>USD</v>
          </cell>
          <cell r="J1792">
            <v>1423152678</v>
          </cell>
          <cell r="K1792">
            <v>1420560678</v>
          </cell>
          <cell r="L1792" t="b">
            <v>1</v>
          </cell>
          <cell r="M1792">
            <v>15</v>
          </cell>
          <cell r="N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>
            <v>4</v>
          </cell>
          <cell r="H1793" t="str">
            <v>GB</v>
          </cell>
          <cell r="I1793" t="str">
            <v>GBP</v>
          </cell>
          <cell r="J1793">
            <v>1422553565</v>
          </cell>
          <cell r="K1793">
            <v>1417369565</v>
          </cell>
          <cell r="L1793" t="b">
            <v>1</v>
          </cell>
          <cell r="M1793">
            <v>4</v>
          </cell>
          <cell r="N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>
            <v>61</v>
          </cell>
          <cell r="H1794" t="str">
            <v>US</v>
          </cell>
          <cell r="I1794" t="str">
            <v>USD</v>
          </cell>
          <cell r="J1794">
            <v>1439189940</v>
          </cell>
          <cell r="K1794">
            <v>1435970682</v>
          </cell>
          <cell r="L1794" t="b">
            <v>1</v>
          </cell>
          <cell r="M1794">
            <v>139</v>
          </cell>
          <cell r="N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>
            <v>1</v>
          </cell>
          <cell r="H1795" t="str">
            <v>AU</v>
          </cell>
          <cell r="I1795" t="str">
            <v>AUD</v>
          </cell>
          <cell r="J1795">
            <v>1417127040</v>
          </cell>
          <cell r="K1795">
            <v>1414531440</v>
          </cell>
          <cell r="L1795" t="b">
            <v>1</v>
          </cell>
          <cell r="M1795">
            <v>2</v>
          </cell>
          <cell r="N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>
            <v>11</v>
          </cell>
          <cell r="H1796" t="str">
            <v>US</v>
          </cell>
          <cell r="I1796" t="str">
            <v>USD</v>
          </cell>
          <cell r="J1796">
            <v>1423660422</v>
          </cell>
          <cell r="K1796">
            <v>1420636422</v>
          </cell>
          <cell r="L1796" t="b">
            <v>1</v>
          </cell>
          <cell r="M1796">
            <v>18</v>
          </cell>
          <cell r="N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>
            <v>39</v>
          </cell>
          <cell r="H1797" t="str">
            <v>DE</v>
          </cell>
          <cell r="I1797" t="str">
            <v>EUR</v>
          </cell>
          <cell r="J1797">
            <v>1476460800</v>
          </cell>
          <cell r="K1797">
            <v>1473922541</v>
          </cell>
          <cell r="L1797" t="b">
            <v>1</v>
          </cell>
          <cell r="M1797">
            <v>81</v>
          </cell>
          <cell r="N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>
            <v>22</v>
          </cell>
          <cell r="H1798" t="str">
            <v>GB</v>
          </cell>
          <cell r="I1798" t="str">
            <v>GBP</v>
          </cell>
          <cell r="J1798">
            <v>1469356366</v>
          </cell>
          <cell r="K1798">
            <v>1464172366</v>
          </cell>
          <cell r="L1798" t="b">
            <v>1</v>
          </cell>
          <cell r="M1798">
            <v>86</v>
          </cell>
          <cell r="N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>
            <v>68</v>
          </cell>
          <cell r="H1799" t="str">
            <v>US</v>
          </cell>
          <cell r="I1799" t="str">
            <v>USD</v>
          </cell>
          <cell r="J1799">
            <v>1481809189</v>
          </cell>
          <cell r="K1799">
            <v>1479217189</v>
          </cell>
          <cell r="L1799" t="b">
            <v>1</v>
          </cell>
          <cell r="M1799">
            <v>140</v>
          </cell>
          <cell r="N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>
            <v>14</v>
          </cell>
          <cell r="H1800" t="str">
            <v>US</v>
          </cell>
          <cell r="I1800" t="str">
            <v>USD</v>
          </cell>
          <cell r="J1800">
            <v>1454572233</v>
          </cell>
          <cell r="K1800">
            <v>1449388233</v>
          </cell>
          <cell r="L1800" t="b">
            <v>1</v>
          </cell>
          <cell r="M1800">
            <v>37</v>
          </cell>
          <cell r="N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>
            <v>2</v>
          </cell>
          <cell r="H1801" t="str">
            <v>GB</v>
          </cell>
          <cell r="I1801" t="str">
            <v>GBP</v>
          </cell>
          <cell r="J1801">
            <v>1415740408</v>
          </cell>
          <cell r="K1801">
            <v>1414008808</v>
          </cell>
          <cell r="L1801" t="b">
            <v>1</v>
          </cell>
          <cell r="M1801">
            <v>6</v>
          </cell>
          <cell r="N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>
            <v>20</v>
          </cell>
          <cell r="H1802" t="str">
            <v>GB</v>
          </cell>
          <cell r="I1802" t="str">
            <v>GBP</v>
          </cell>
          <cell r="J1802">
            <v>1476109970</v>
          </cell>
          <cell r="K1802">
            <v>1473517970</v>
          </cell>
          <cell r="L1802" t="b">
            <v>1</v>
          </cell>
          <cell r="M1802">
            <v>113</v>
          </cell>
          <cell r="N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>
            <v>14</v>
          </cell>
          <cell r="H1803" t="str">
            <v>GB</v>
          </cell>
          <cell r="I1803" t="str">
            <v>GBP</v>
          </cell>
          <cell r="J1803">
            <v>1450181400</v>
          </cell>
          <cell r="K1803">
            <v>1447429868</v>
          </cell>
          <cell r="L1803" t="b">
            <v>1</v>
          </cell>
          <cell r="M1803">
            <v>37</v>
          </cell>
          <cell r="N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>
            <v>48</v>
          </cell>
          <cell r="H1804" t="str">
            <v>DE</v>
          </cell>
          <cell r="I1804" t="str">
            <v>EUR</v>
          </cell>
          <cell r="J1804">
            <v>1435442340</v>
          </cell>
          <cell r="K1804">
            <v>1433416830</v>
          </cell>
          <cell r="L1804" t="b">
            <v>1</v>
          </cell>
          <cell r="M1804">
            <v>18</v>
          </cell>
          <cell r="N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>
            <v>31</v>
          </cell>
          <cell r="H1805" t="str">
            <v>US</v>
          </cell>
          <cell r="I1805" t="str">
            <v>USD</v>
          </cell>
          <cell r="J1805">
            <v>1423878182</v>
          </cell>
          <cell r="K1805">
            <v>1421199782</v>
          </cell>
          <cell r="L1805" t="b">
            <v>1</v>
          </cell>
          <cell r="M1805">
            <v>75</v>
          </cell>
          <cell r="N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>
            <v>35</v>
          </cell>
          <cell r="H1806" t="str">
            <v>US</v>
          </cell>
          <cell r="I1806" t="str">
            <v>USD</v>
          </cell>
          <cell r="J1806">
            <v>1447521404</v>
          </cell>
          <cell r="K1806">
            <v>1444061804</v>
          </cell>
          <cell r="L1806" t="b">
            <v>1</v>
          </cell>
          <cell r="M1806">
            <v>52</v>
          </cell>
          <cell r="N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>
            <v>36</v>
          </cell>
          <cell r="H1807" t="str">
            <v>DE</v>
          </cell>
          <cell r="I1807" t="str">
            <v>EUR</v>
          </cell>
          <cell r="J1807">
            <v>1443808800</v>
          </cell>
          <cell r="K1807">
            <v>1441048658</v>
          </cell>
          <cell r="L1807" t="b">
            <v>1</v>
          </cell>
          <cell r="M1807">
            <v>122</v>
          </cell>
          <cell r="N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>
            <v>3</v>
          </cell>
          <cell r="H1808" t="str">
            <v>GB</v>
          </cell>
          <cell r="I1808" t="str">
            <v>GBP</v>
          </cell>
          <cell r="J1808">
            <v>1412090349</v>
          </cell>
          <cell r="K1808">
            <v>1409066349</v>
          </cell>
          <cell r="L1808" t="b">
            <v>1</v>
          </cell>
          <cell r="M1808">
            <v>8</v>
          </cell>
          <cell r="N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>
            <v>11</v>
          </cell>
          <cell r="H1809" t="str">
            <v>US</v>
          </cell>
          <cell r="I1809" t="str">
            <v>USD</v>
          </cell>
          <cell r="J1809">
            <v>1411868313</v>
          </cell>
          <cell r="K1809">
            <v>1409276313</v>
          </cell>
          <cell r="L1809" t="b">
            <v>1</v>
          </cell>
          <cell r="M1809">
            <v>8</v>
          </cell>
          <cell r="N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>
            <v>41</v>
          </cell>
          <cell r="H1810" t="str">
            <v>US</v>
          </cell>
          <cell r="I1810" t="str">
            <v>USD</v>
          </cell>
          <cell r="J1810">
            <v>1486830030</v>
          </cell>
          <cell r="K1810">
            <v>1483806030</v>
          </cell>
          <cell r="L1810" t="b">
            <v>1</v>
          </cell>
          <cell r="M1810">
            <v>96</v>
          </cell>
          <cell r="N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>
            <v>11</v>
          </cell>
          <cell r="H1811" t="str">
            <v>CA</v>
          </cell>
          <cell r="I1811" t="str">
            <v>CAD</v>
          </cell>
          <cell r="J1811">
            <v>1425246439</v>
          </cell>
          <cell r="K1811">
            <v>1422222439</v>
          </cell>
          <cell r="L1811" t="b">
            <v>1</v>
          </cell>
          <cell r="M1811">
            <v>9</v>
          </cell>
          <cell r="N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>
            <v>3</v>
          </cell>
          <cell r="H1812" t="str">
            <v>US</v>
          </cell>
          <cell r="I1812" t="str">
            <v>USD</v>
          </cell>
          <cell r="J1812">
            <v>1408657826</v>
          </cell>
          <cell r="K1812">
            <v>1407621026</v>
          </cell>
          <cell r="L1812" t="b">
            <v>0</v>
          </cell>
          <cell r="M1812">
            <v>2</v>
          </cell>
          <cell r="N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>
            <v>0</v>
          </cell>
          <cell r="H1813" t="str">
            <v>US</v>
          </cell>
          <cell r="I1813" t="str">
            <v>USD</v>
          </cell>
          <cell r="J1813">
            <v>1414123200</v>
          </cell>
          <cell r="K1813">
            <v>1408962270</v>
          </cell>
          <cell r="L1813" t="b">
            <v>0</v>
          </cell>
          <cell r="M1813">
            <v>26</v>
          </cell>
          <cell r="N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>
            <v>13</v>
          </cell>
          <cell r="H1814" t="str">
            <v>GB</v>
          </cell>
          <cell r="I1814" t="str">
            <v>GBP</v>
          </cell>
          <cell r="J1814">
            <v>1467531536</v>
          </cell>
          <cell r="K1814">
            <v>1464939536</v>
          </cell>
          <cell r="L1814" t="b">
            <v>0</v>
          </cell>
          <cell r="M1814">
            <v>23</v>
          </cell>
          <cell r="N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>
            <v>0</v>
          </cell>
          <cell r="H1815" t="str">
            <v>GB</v>
          </cell>
          <cell r="I1815" t="str">
            <v>GBP</v>
          </cell>
          <cell r="J1815">
            <v>1407532812</v>
          </cell>
          <cell r="K1815">
            <v>1404940812</v>
          </cell>
          <cell r="L1815" t="b">
            <v>0</v>
          </cell>
          <cell r="M1815">
            <v>0</v>
          </cell>
          <cell r="N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>
            <v>49</v>
          </cell>
          <cell r="H1816" t="str">
            <v>GB</v>
          </cell>
          <cell r="I1816" t="str">
            <v>GBP</v>
          </cell>
          <cell r="J1816">
            <v>1425108736</v>
          </cell>
          <cell r="K1816">
            <v>1422516736</v>
          </cell>
          <cell r="L1816" t="b">
            <v>0</v>
          </cell>
          <cell r="M1816">
            <v>140</v>
          </cell>
          <cell r="N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>
            <v>0</v>
          </cell>
          <cell r="H1817" t="str">
            <v>US</v>
          </cell>
          <cell r="I1817" t="str">
            <v>USD</v>
          </cell>
          <cell r="J1817">
            <v>1435787137</v>
          </cell>
          <cell r="K1817">
            <v>1434577537</v>
          </cell>
          <cell r="L1817" t="b">
            <v>0</v>
          </cell>
          <cell r="M1817">
            <v>0</v>
          </cell>
          <cell r="N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>
            <v>2</v>
          </cell>
          <cell r="H1818" t="str">
            <v>CH</v>
          </cell>
          <cell r="I1818" t="str">
            <v>CHF</v>
          </cell>
          <cell r="J1818">
            <v>1469473200</v>
          </cell>
          <cell r="K1818">
            <v>1467061303</v>
          </cell>
          <cell r="L1818" t="b">
            <v>0</v>
          </cell>
          <cell r="M1818">
            <v>6</v>
          </cell>
          <cell r="N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>
            <v>52</v>
          </cell>
          <cell r="H1819" t="str">
            <v>US</v>
          </cell>
          <cell r="I1819" t="str">
            <v>USD</v>
          </cell>
          <cell r="J1819">
            <v>1485759540</v>
          </cell>
          <cell r="K1819">
            <v>1480607607</v>
          </cell>
          <cell r="L1819" t="b">
            <v>0</v>
          </cell>
          <cell r="M1819">
            <v>100</v>
          </cell>
          <cell r="N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>
            <v>0</v>
          </cell>
          <cell r="H1820" t="str">
            <v>US</v>
          </cell>
          <cell r="I1820" t="str">
            <v>USD</v>
          </cell>
          <cell r="J1820">
            <v>1428035850</v>
          </cell>
          <cell r="K1820">
            <v>1425447450</v>
          </cell>
          <cell r="L1820" t="b">
            <v>0</v>
          </cell>
          <cell r="M1820">
            <v>0</v>
          </cell>
          <cell r="N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>
            <v>2</v>
          </cell>
          <cell r="H1821" t="str">
            <v>US</v>
          </cell>
          <cell r="I1821" t="str">
            <v>USD</v>
          </cell>
          <cell r="J1821">
            <v>1406743396</v>
          </cell>
          <cell r="K1821">
            <v>1404151396</v>
          </cell>
          <cell r="L1821" t="b">
            <v>0</v>
          </cell>
          <cell r="M1821">
            <v>4</v>
          </cell>
          <cell r="N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>
            <v>7</v>
          </cell>
          <cell r="H1822" t="str">
            <v>US</v>
          </cell>
          <cell r="I1822" t="str">
            <v>USD</v>
          </cell>
          <cell r="J1822">
            <v>1427850090</v>
          </cell>
          <cell r="K1822">
            <v>1425261690</v>
          </cell>
          <cell r="L1822" t="b">
            <v>0</v>
          </cell>
          <cell r="M1822">
            <v>8</v>
          </cell>
          <cell r="N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>
            <v>135</v>
          </cell>
          <cell r="H1823" t="str">
            <v>US</v>
          </cell>
          <cell r="I1823" t="str">
            <v>USD</v>
          </cell>
          <cell r="J1823">
            <v>1330760367</v>
          </cell>
          <cell r="K1823">
            <v>1326872367</v>
          </cell>
          <cell r="L1823" t="b">
            <v>0</v>
          </cell>
          <cell r="M1823">
            <v>57</v>
          </cell>
          <cell r="N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>
            <v>100</v>
          </cell>
          <cell r="H1824" t="str">
            <v>CA</v>
          </cell>
          <cell r="I1824" t="str">
            <v>CAD</v>
          </cell>
          <cell r="J1824">
            <v>1391194860</v>
          </cell>
          <cell r="K1824">
            <v>1388084862</v>
          </cell>
          <cell r="L1824" t="b">
            <v>0</v>
          </cell>
          <cell r="M1824">
            <v>11</v>
          </cell>
          <cell r="N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>
            <v>116</v>
          </cell>
          <cell r="H1825" t="str">
            <v>US</v>
          </cell>
          <cell r="I1825" t="str">
            <v>USD</v>
          </cell>
          <cell r="J1825">
            <v>1351095976</v>
          </cell>
          <cell r="K1825">
            <v>1348503976</v>
          </cell>
          <cell r="L1825" t="b">
            <v>0</v>
          </cell>
          <cell r="M1825">
            <v>33</v>
          </cell>
          <cell r="N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>
            <v>100</v>
          </cell>
          <cell r="H1826" t="str">
            <v>US</v>
          </cell>
          <cell r="I1826" t="str">
            <v>USD</v>
          </cell>
          <cell r="J1826">
            <v>1389146880</v>
          </cell>
          <cell r="K1826">
            <v>1387403967</v>
          </cell>
          <cell r="L1826" t="b">
            <v>0</v>
          </cell>
          <cell r="M1826">
            <v>40</v>
          </cell>
          <cell r="N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>
            <v>105</v>
          </cell>
          <cell r="H1827" t="str">
            <v>US</v>
          </cell>
          <cell r="I1827" t="str">
            <v>USD</v>
          </cell>
          <cell r="J1827">
            <v>1373572903</v>
          </cell>
          <cell r="K1827">
            <v>1371585703</v>
          </cell>
          <cell r="L1827" t="b">
            <v>0</v>
          </cell>
          <cell r="M1827">
            <v>50</v>
          </cell>
          <cell r="N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>
            <v>101</v>
          </cell>
          <cell r="H1828" t="str">
            <v>US</v>
          </cell>
          <cell r="I1828" t="str">
            <v>USD</v>
          </cell>
          <cell r="J1828">
            <v>1392675017</v>
          </cell>
          <cell r="K1828">
            <v>1390083017</v>
          </cell>
          <cell r="L1828" t="b">
            <v>0</v>
          </cell>
          <cell r="M1828">
            <v>38</v>
          </cell>
          <cell r="N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>
            <v>101</v>
          </cell>
          <cell r="H1829" t="str">
            <v>US</v>
          </cell>
          <cell r="I1829" t="str">
            <v>USD</v>
          </cell>
          <cell r="J1829">
            <v>1299138561</v>
          </cell>
          <cell r="K1829">
            <v>1294818561</v>
          </cell>
          <cell r="L1829" t="b">
            <v>0</v>
          </cell>
          <cell r="M1829">
            <v>96</v>
          </cell>
          <cell r="N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>
            <v>100</v>
          </cell>
          <cell r="H1830" t="str">
            <v>US</v>
          </cell>
          <cell r="I1830" t="str">
            <v>USD</v>
          </cell>
          <cell r="J1830">
            <v>1399672800</v>
          </cell>
          <cell r="K1830">
            <v>1396906530</v>
          </cell>
          <cell r="L1830" t="b">
            <v>0</v>
          </cell>
          <cell r="M1830">
            <v>48</v>
          </cell>
          <cell r="N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>
            <v>167</v>
          </cell>
          <cell r="H1831" t="str">
            <v>US</v>
          </cell>
          <cell r="I1831" t="str">
            <v>USD</v>
          </cell>
          <cell r="J1831">
            <v>1295647200</v>
          </cell>
          <cell r="K1831">
            <v>1291428371</v>
          </cell>
          <cell r="L1831" t="b">
            <v>0</v>
          </cell>
          <cell r="M1831">
            <v>33</v>
          </cell>
          <cell r="N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>
            <v>102</v>
          </cell>
          <cell r="H1832" t="str">
            <v>US</v>
          </cell>
          <cell r="I1832" t="str">
            <v>USD</v>
          </cell>
          <cell r="J1832">
            <v>1393259107</v>
          </cell>
          <cell r="K1832">
            <v>1390667107</v>
          </cell>
          <cell r="L1832" t="b">
            <v>0</v>
          </cell>
          <cell r="M1832">
            <v>226</v>
          </cell>
          <cell r="N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>
            <v>103</v>
          </cell>
          <cell r="H1833" t="str">
            <v>US</v>
          </cell>
          <cell r="I1833" t="str">
            <v>USD</v>
          </cell>
          <cell r="J1833">
            <v>1336866863</v>
          </cell>
          <cell r="K1833">
            <v>1335570863</v>
          </cell>
          <cell r="L1833" t="b">
            <v>0</v>
          </cell>
          <cell r="M1833">
            <v>14</v>
          </cell>
          <cell r="N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>
            <v>143</v>
          </cell>
          <cell r="H1834" t="str">
            <v>US</v>
          </cell>
          <cell r="I1834" t="str">
            <v>USD</v>
          </cell>
          <cell r="J1834">
            <v>1299243427</v>
          </cell>
          <cell r="K1834">
            <v>1296651427</v>
          </cell>
          <cell r="L1834" t="b">
            <v>0</v>
          </cell>
          <cell r="M1834">
            <v>20</v>
          </cell>
          <cell r="N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>
            <v>263</v>
          </cell>
          <cell r="H1835" t="str">
            <v>US</v>
          </cell>
          <cell r="I1835" t="str">
            <v>USD</v>
          </cell>
          <cell r="J1835">
            <v>1362211140</v>
          </cell>
          <cell r="K1835">
            <v>1359421403</v>
          </cell>
          <cell r="L1835" t="b">
            <v>0</v>
          </cell>
          <cell r="M1835">
            <v>25</v>
          </cell>
          <cell r="N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>
            <v>118</v>
          </cell>
          <cell r="H1836" t="str">
            <v>US</v>
          </cell>
          <cell r="I1836" t="str">
            <v>USD</v>
          </cell>
          <cell r="J1836">
            <v>1422140895</v>
          </cell>
          <cell r="K1836">
            <v>1418684895</v>
          </cell>
          <cell r="L1836" t="b">
            <v>0</v>
          </cell>
          <cell r="M1836">
            <v>90</v>
          </cell>
          <cell r="N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>
            <v>104</v>
          </cell>
          <cell r="H1837" t="str">
            <v>GB</v>
          </cell>
          <cell r="I1837" t="str">
            <v>GBP</v>
          </cell>
          <cell r="J1837">
            <v>1459439471</v>
          </cell>
          <cell r="K1837">
            <v>1456851071</v>
          </cell>
          <cell r="L1837" t="b">
            <v>0</v>
          </cell>
          <cell r="M1837">
            <v>11</v>
          </cell>
          <cell r="N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>
            <v>200</v>
          </cell>
          <cell r="H1838" t="str">
            <v>US</v>
          </cell>
          <cell r="I1838" t="str">
            <v>USD</v>
          </cell>
          <cell r="J1838">
            <v>1361129129</v>
          </cell>
          <cell r="K1838">
            <v>1359660329</v>
          </cell>
          <cell r="L1838" t="b">
            <v>0</v>
          </cell>
          <cell r="M1838">
            <v>55</v>
          </cell>
          <cell r="N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>
            <v>307</v>
          </cell>
          <cell r="H1839" t="str">
            <v>US</v>
          </cell>
          <cell r="I1839" t="str">
            <v>USD</v>
          </cell>
          <cell r="J1839">
            <v>1332029335</v>
          </cell>
          <cell r="K1839">
            <v>1326848935</v>
          </cell>
          <cell r="L1839" t="b">
            <v>0</v>
          </cell>
          <cell r="M1839">
            <v>30</v>
          </cell>
          <cell r="N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>
            <v>100</v>
          </cell>
          <cell r="H1840" t="str">
            <v>US</v>
          </cell>
          <cell r="I1840" t="str">
            <v>USD</v>
          </cell>
          <cell r="J1840">
            <v>1317438000</v>
          </cell>
          <cell r="K1840">
            <v>1314989557</v>
          </cell>
          <cell r="L1840" t="b">
            <v>0</v>
          </cell>
          <cell r="M1840">
            <v>28</v>
          </cell>
          <cell r="N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>
            <v>205</v>
          </cell>
          <cell r="H1841" t="str">
            <v>US</v>
          </cell>
          <cell r="I1841" t="str">
            <v>USD</v>
          </cell>
          <cell r="J1841">
            <v>1475342382</v>
          </cell>
          <cell r="K1841">
            <v>1472750382</v>
          </cell>
          <cell r="L1841" t="b">
            <v>0</v>
          </cell>
          <cell r="M1841">
            <v>45</v>
          </cell>
          <cell r="N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>
            <v>109</v>
          </cell>
          <cell r="H1842" t="str">
            <v>US</v>
          </cell>
          <cell r="I1842" t="str">
            <v>USD</v>
          </cell>
          <cell r="J1842">
            <v>1367902740</v>
          </cell>
          <cell r="K1842">
            <v>1366251510</v>
          </cell>
          <cell r="L1842" t="b">
            <v>0</v>
          </cell>
          <cell r="M1842">
            <v>13</v>
          </cell>
          <cell r="N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>
            <v>102</v>
          </cell>
          <cell r="H1843" t="str">
            <v>US</v>
          </cell>
          <cell r="I1843" t="str">
            <v>USD</v>
          </cell>
          <cell r="J1843">
            <v>1400561940</v>
          </cell>
          <cell r="K1843">
            <v>1397679445</v>
          </cell>
          <cell r="L1843" t="b">
            <v>0</v>
          </cell>
          <cell r="M1843">
            <v>40</v>
          </cell>
          <cell r="N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>
            <v>125</v>
          </cell>
          <cell r="H1844" t="str">
            <v>US</v>
          </cell>
          <cell r="I1844" t="str">
            <v>USD</v>
          </cell>
          <cell r="J1844">
            <v>1425275940</v>
          </cell>
          <cell r="K1844">
            <v>1422371381</v>
          </cell>
          <cell r="L1844" t="b">
            <v>0</v>
          </cell>
          <cell r="M1844">
            <v>21</v>
          </cell>
          <cell r="N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>
            <v>124</v>
          </cell>
          <cell r="H1845" t="str">
            <v>US</v>
          </cell>
          <cell r="I1845" t="str">
            <v>USD</v>
          </cell>
          <cell r="J1845">
            <v>1298245954</v>
          </cell>
          <cell r="K1845">
            <v>1295653954</v>
          </cell>
          <cell r="L1845" t="b">
            <v>0</v>
          </cell>
          <cell r="M1845">
            <v>134</v>
          </cell>
          <cell r="N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>
            <v>101</v>
          </cell>
          <cell r="H1846" t="str">
            <v>US</v>
          </cell>
          <cell r="I1846" t="str">
            <v>USD</v>
          </cell>
          <cell r="J1846">
            <v>1307761200</v>
          </cell>
          <cell r="K1846">
            <v>1304464914</v>
          </cell>
          <cell r="L1846" t="b">
            <v>0</v>
          </cell>
          <cell r="M1846">
            <v>20</v>
          </cell>
          <cell r="N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>
            <v>100</v>
          </cell>
          <cell r="H1847" t="str">
            <v>US</v>
          </cell>
          <cell r="I1847" t="str">
            <v>USD</v>
          </cell>
          <cell r="J1847">
            <v>1466139300</v>
          </cell>
          <cell r="K1847">
            <v>1464854398</v>
          </cell>
          <cell r="L1847" t="b">
            <v>0</v>
          </cell>
          <cell r="M1847">
            <v>19</v>
          </cell>
          <cell r="N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>
            <v>138</v>
          </cell>
          <cell r="H1848" t="str">
            <v>US</v>
          </cell>
          <cell r="I1848" t="str">
            <v>USD</v>
          </cell>
          <cell r="J1848">
            <v>1355585777</v>
          </cell>
          <cell r="K1848">
            <v>1352993777</v>
          </cell>
          <cell r="L1848" t="b">
            <v>0</v>
          </cell>
          <cell r="M1848">
            <v>209</v>
          </cell>
          <cell r="N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>
            <v>121</v>
          </cell>
          <cell r="H1849" t="str">
            <v>US</v>
          </cell>
          <cell r="I1849" t="str">
            <v>USD</v>
          </cell>
          <cell r="J1849">
            <v>1429594832</v>
          </cell>
          <cell r="K1849">
            <v>1427780432</v>
          </cell>
          <cell r="L1849" t="b">
            <v>0</v>
          </cell>
          <cell r="M1849">
            <v>38</v>
          </cell>
          <cell r="N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>
            <v>107</v>
          </cell>
          <cell r="H1850" t="str">
            <v>US</v>
          </cell>
          <cell r="I1850" t="str">
            <v>USD</v>
          </cell>
          <cell r="J1850">
            <v>1312095540</v>
          </cell>
          <cell r="K1850">
            <v>1306608888</v>
          </cell>
          <cell r="L1850" t="b">
            <v>0</v>
          </cell>
          <cell r="M1850">
            <v>24</v>
          </cell>
          <cell r="N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>
            <v>100</v>
          </cell>
          <cell r="H1851" t="str">
            <v>US</v>
          </cell>
          <cell r="I1851" t="str">
            <v>USD</v>
          </cell>
          <cell r="J1851">
            <v>1350505059</v>
          </cell>
          <cell r="K1851">
            <v>1347913059</v>
          </cell>
          <cell r="L1851" t="b">
            <v>0</v>
          </cell>
          <cell r="M1851">
            <v>8</v>
          </cell>
          <cell r="N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>
            <v>102</v>
          </cell>
          <cell r="H1852" t="str">
            <v>US</v>
          </cell>
          <cell r="I1852" t="str">
            <v>USD</v>
          </cell>
          <cell r="J1852">
            <v>1405033300</v>
          </cell>
          <cell r="K1852">
            <v>1402441300</v>
          </cell>
          <cell r="L1852" t="b">
            <v>0</v>
          </cell>
          <cell r="M1852">
            <v>179</v>
          </cell>
          <cell r="N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>
            <v>100</v>
          </cell>
          <cell r="H1853" t="str">
            <v>US</v>
          </cell>
          <cell r="I1853" t="str">
            <v>USD</v>
          </cell>
          <cell r="J1853">
            <v>1406509200</v>
          </cell>
          <cell r="K1853">
            <v>1404769538</v>
          </cell>
          <cell r="L1853" t="b">
            <v>0</v>
          </cell>
          <cell r="M1853">
            <v>26</v>
          </cell>
          <cell r="N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>
            <v>117</v>
          </cell>
          <cell r="H1854" t="str">
            <v>US</v>
          </cell>
          <cell r="I1854" t="str">
            <v>USD</v>
          </cell>
          <cell r="J1854">
            <v>1429920000</v>
          </cell>
          <cell r="K1854">
            <v>1426703452</v>
          </cell>
          <cell r="L1854" t="b">
            <v>0</v>
          </cell>
          <cell r="M1854">
            <v>131</v>
          </cell>
          <cell r="N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>
            <v>102</v>
          </cell>
          <cell r="H1855" t="str">
            <v>US</v>
          </cell>
          <cell r="I1855" t="str">
            <v>USD</v>
          </cell>
          <cell r="J1855">
            <v>1352860017</v>
          </cell>
          <cell r="K1855">
            <v>1348536417</v>
          </cell>
          <cell r="L1855" t="b">
            <v>0</v>
          </cell>
          <cell r="M1855">
            <v>14</v>
          </cell>
          <cell r="N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>
            <v>102</v>
          </cell>
          <cell r="H1856" t="str">
            <v>US</v>
          </cell>
          <cell r="I1856" t="str">
            <v>USD</v>
          </cell>
          <cell r="J1856">
            <v>1369355437</v>
          </cell>
          <cell r="K1856">
            <v>1366763437</v>
          </cell>
          <cell r="L1856" t="b">
            <v>0</v>
          </cell>
          <cell r="M1856">
            <v>174</v>
          </cell>
          <cell r="N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>
            <v>154</v>
          </cell>
          <cell r="H1857" t="str">
            <v>CA</v>
          </cell>
          <cell r="I1857" t="str">
            <v>CAD</v>
          </cell>
          <cell r="J1857">
            <v>1389012940</v>
          </cell>
          <cell r="K1857">
            <v>1385124940</v>
          </cell>
          <cell r="L1857" t="b">
            <v>0</v>
          </cell>
          <cell r="M1857">
            <v>191</v>
          </cell>
          <cell r="N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>
            <v>101</v>
          </cell>
          <cell r="H1858" t="str">
            <v>US</v>
          </cell>
          <cell r="I1858" t="str">
            <v>USD</v>
          </cell>
          <cell r="J1858">
            <v>1405715472</v>
          </cell>
          <cell r="K1858">
            <v>1403901072</v>
          </cell>
          <cell r="L1858" t="b">
            <v>0</v>
          </cell>
          <cell r="M1858">
            <v>38</v>
          </cell>
          <cell r="N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>
            <v>100</v>
          </cell>
          <cell r="H1859" t="str">
            <v>US</v>
          </cell>
          <cell r="I1859" t="str">
            <v>USD</v>
          </cell>
          <cell r="J1859">
            <v>1410546413</v>
          </cell>
          <cell r="K1859">
            <v>1407954413</v>
          </cell>
          <cell r="L1859" t="b">
            <v>0</v>
          </cell>
          <cell r="M1859">
            <v>22</v>
          </cell>
          <cell r="N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>
            <v>109</v>
          </cell>
          <cell r="H1860" t="str">
            <v>US</v>
          </cell>
          <cell r="I1860" t="str">
            <v>USD</v>
          </cell>
          <cell r="J1860">
            <v>1324014521</v>
          </cell>
          <cell r="K1860">
            <v>1318826921</v>
          </cell>
          <cell r="L1860" t="b">
            <v>0</v>
          </cell>
          <cell r="M1860">
            <v>149</v>
          </cell>
          <cell r="N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>
            <v>132</v>
          </cell>
          <cell r="H1861" t="str">
            <v>US</v>
          </cell>
          <cell r="I1861" t="str">
            <v>USD</v>
          </cell>
          <cell r="J1861">
            <v>1316716129</v>
          </cell>
          <cell r="K1861">
            <v>1314124129</v>
          </cell>
          <cell r="L1861" t="b">
            <v>0</v>
          </cell>
          <cell r="M1861">
            <v>56</v>
          </cell>
          <cell r="N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>
            <v>133</v>
          </cell>
          <cell r="H1862" t="str">
            <v>US</v>
          </cell>
          <cell r="I1862" t="str">
            <v>USD</v>
          </cell>
          <cell r="J1862">
            <v>1391706084</v>
          </cell>
          <cell r="K1862">
            <v>1389891684</v>
          </cell>
          <cell r="L1862" t="b">
            <v>0</v>
          </cell>
          <cell r="M1862">
            <v>19</v>
          </cell>
          <cell r="N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>
            <v>0</v>
          </cell>
          <cell r="H1863" t="str">
            <v>GB</v>
          </cell>
          <cell r="I1863" t="str">
            <v>GBP</v>
          </cell>
          <cell r="J1863">
            <v>1422256341</v>
          </cell>
          <cell r="K1863">
            <v>1419664341</v>
          </cell>
          <cell r="L1863" t="b">
            <v>0</v>
          </cell>
          <cell r="M1863">
            <v>0</v>
          </cell>
          <cell r="N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>
            <v>8</v>
          </cell>
          <cell r="H1864" t="str">
            <v>US</v>
          </cell>
          <cell r="I1864" t="str">
            <v>USD</v>
          </cell>
          <cell r="J1864">
            <v>1488958200</v>
          </cell>
          <cell r="K1864">
            <v>1484912974</v>
          </cell>
          <cell r="L1864" t="b">
            <v>0</v>
          </cell>
          <cell r="M1864">
            <v>16</v>
          </cell>
          <cell r="N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>
            <v>0</v>
          </cell>
          <cell r="H1865" t="str">
            <v>US</v>
          </cell>
          <cell r="I1865" t="str">
            <v>USD</v>
          </cell>
          <cell r="J1865">
            <v>1402600085</v>
          </cell>
          <cell r="K1865">
            <v>1400008085</v>
          </cell>
          <cell r="L1865" t="b">
            <v>0</v>
          </cell>
          <cell r="M1865">
            <v>2</v>
          </cell>
          <cell r="N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>
            <v>43</v>
          </cell>
          <cell r="H1866" t="str">
            <v>US</v>
          </cell>
          <cell r="I1866" t="str">
            <v>USD</v>
          </cell>
          <cell r="J1866">
            <v>1399223500</v>
          </cell>
          <cell r="K1866">
            <v>1396631500</v>
          </cell>
          <cell r="L1866" t="b">
            <v>0</v>
          </cell>
          <cell r="M1866">
            <v>48</v>
          </cell>
          <cell r="N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>
            <v>0</v>
          </cell>
          <cell r="H1867" t="str">
            <v>GB</v>
          </cell>
          <cell r="I1867" t="str">
            <v>GBP</v>
          </cell>
          <cell r="J1867">
            <v>1478425747</v>
          </cell>
          <cell r="K1867">
            <v>1475398147</v>
          </cell>
          <cell r="L1867" t="b">
            <v>0</v>
          </cell>
          <cell r="M1867">
            <v>2</v>
          </cell>
          <cell r="N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>
            <v>1</v>
          </cell>
          <cell r="H1868" t="str">
            <v>US</v>
          </cell>
          <cell r="I1868" t="str">
            <v>USD</v>
          </cell>
          <cell r="J1868">
            <v>1488340800</v>
          </cell>
          <cell r="K1868">
            <v>1483768497</v>
          </cell>
          <cell r="L1868" t="b">
            <v>0</v>
          </cell>
          <cell r="M1868">
            <v>2</v>
          </cell>
          <cell r="N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>
            <v>0</v>
          </cell>
          <cell r="H1869" t="str">
            <v>US</v>
          </cell>
          <cell r="I1869" t="str">
            <v>USD</v>
          </cell>
          <cell r="J1869">
            <v>1478383912</v>
          </cell>
          <cell r="K1869">
            <v>1475791912</v>
          </cell>
          <cell r="L1869" t="b">
            <v>0</v>
          </cell>
          <cell r="M1869">
            <v>1</v>
          </cell>
          <cell r="N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>
            <v>5</v>
          </cell>
          <cell r="H1870" t="str">
            <v>US</v>
          </cell>
          <cell r="I1870" t="str">
            <v>USD</v>
          </cell>
          <cell r="J1870">
            <v>1450166340</v>
          </cell>
          <cell r="K1870">
            <v>1448044925</v>
          </cell>
          <cell r="L1870" t="b">
            <v>0</v>
          </cell>
          <cell r="M1870">
            <v>17</v>
          </cell>
          <cell r="N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>
            <v>0</v>
          </cell>
          <cell r="H1871" t="str">
            <v>US</v>
          </cell>
          <cell r="I1871" t="str">
            <v>USD</v>
          </cell>
          <cell r="J1871">
            <v>1483488249</v>
          </cell>
          <cell r="K1871">
            <v>1480896249</v>
          </cell>
          <cell r="L1871" t="b">
            <v>0</v>
          </cell>
          <cell r="M1871">
            <v>0</v>
          </cell>
          <cell r="N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>
            <v>10</v>
          </cell>
          <cell r="H1872" t="str">
            <v>US</v>
          </cell>
          <cell r="I1872" t="str">
            <v>USD</v>
          </cell>
          <cell r="J1872">
            <v>1454213820</v>
          </cell>
          <cell r="K1872">
            <v>1451723535</v>
          </cell>
          <cell r="L1872" t="b">
            <v>0</v>
          </cell>
          <cell r="M1872">
            <v>11</v>
          </cell>
          <cell r="N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>
            <v>72</v>
          </cell>
          <cell r="H1873" t="str">
            <v>US</v>
          </cell>
          <cell r="I1873" t="str">
            <v>USD</v>
          </cell>
          <cell r="J1873">
            <v>1416512901</v>
          </cell>
          <cell r="K1873">
            <v>1413053301</v>
          </cell>
          <cell r="L1873" t="b">
            <v>0</v>
          </cell>
          <cell r="M1873">
            <v>95</v>
          </cell>
          <cell r="N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>
            <v>1</v>
          </cell>
          <cell r="H1874" t="str">
            <v>US</v>
          </cell>
          <cell r="I1874" t="str">
            <v>USD</v>
          </cell>
          <cell r="J1874">
            <v>1435633602</v>
          </cell>
          <cell r="K1874">
            <v>1433041602</v>
          </cell>
          <cell r="L1874" t="b">
            <v>0</v>
          </cell>
          <cell r="M1874">
            <v>13</v>
          </cell>
          <cell r="N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>
            <v>0</v>
          </cell>
          <cell r="H1875" t="str">
            <v>CA</v>
          </cell>
          <cell r="I1875" t="str">
            <v>CAD</v>
          </cell>
          <cell r="J1875">
            <v>1436373900</v>
          </cell>
          <cell r="K1875">
            <v>1433861210</v>
          </cell>
          <cell r="L1875" t="b">
            <v>0</v>
          </cell>
          <cell r="M1875">
            <v>2</v>
          </cell>
          <cell r="N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>
            <v>0</v>
          </cell>
          <cell r="H1876" t="str">
            <v>US</v>
          </cell>
          <cell r="I1876" t="str">
            <v>USD</v>
          </cell>
          <cell r="J1876">
            <v>1467155733</v>
          </cell>
          <cell r="K1876">
            <v>1465427733</v>
          </cell>
          <cell r="L1876" t="b">
            <v>0</v>
          </cell>
          <cell r="M1876">
            <v>2</v>
          </cell>
          <cell r="N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>
            <v>1</v>
          </cell>
          <cell r="H1877" t="str">
            <v>US</v>
          </cell>
          <cell r="I1877" t="str">
            <v>USD</v>
          </cell>
          <cell r="J1877">
            <v>1470519308</v>
          </cell>
          <cell r="K1877">
            <v>1465335308</v>
          </cell>
          <cell r="L1877" t="b">
            <v>0</v>
          </cell>
          <cell r="M1877">
            <v>3</v>
          </cell>
          <cell r="N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>
            <v>0</v>
          </cell>
          <cell r="H1878" t="str">
            <v>AU</v>
          </cell>
          <cell r="I1878" t="str">
            <v>AUD</v>
          </cell>
          <cell r="J1878">
            <v>1402901405</v>
          </cell>
          <cell r="K1878">
            <v>1400309405</v>
          </cell>
          <cell r="L1878" t="b">
            <v>0</v>
          </cell>
          <cell r="M1878">
            <v>0</v>
          </cell>
          <cell r="N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>
            <v>0</v>
          </cell>
          <cell r="H1879" t="str">
            <v>US</v>
          </cell>
          <cell r="I1879" t="str">
            <v>USD</v>
          </cell>
          <cell r="J1879">
            <v>1425170525</v>
          </cell>
          <cell r="K1879">
            <v>1422664925</v>
          </cell>
          <cell r="L1879" t="b">
            <v>0</v>
          </cell>
          <cell r="M1879">
            <v>0</v>
          </cell>
          <cell r="N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>
            <v>0</v>
          </cell>
          <cell r="H1880" t="str">
            <v>AU</v>
          </cell>
          <cell r="I1880" t="str">
            <v>AUD</v>
          </cell>
          <cell r="J1880">
            <v>1402618355</v>
          </cell>
          <cell r="K1880">
            <v>1400026355</v>
          </cell>
          <cell r="L1880" t="b">
            <v>0</v>
          </cell>
          <cell r="M1880">
            <v>0</v>
          </cell>
          <cell r="N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>
            <v>0</v>
          </cell>
          <cell r="H1881" t="str">
            <v>ES</v>
          </cell>
          <cell r="I1881" t="str">
            <v>EUR</v>
          </cell>
          <cell r="J1881">
            <v>1457966129</v>
          </cell>
          <cell r="K1881">
            <v>1455377729</v>
          </cell>
          <cell r="L1881" t="b">
            <v>0</v>
          </cell>
          <cell r="M1881">
            <v>2</v>
          </cell>
          <cell r="N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>
            <v>20</v>
          </cell>
          <cell r="H1882" t="str">
            <v>GB</v>
          </cell>
          <cell r="I1882" t="str">
            <v>GBP</v>
          </cell>
          <cell r="J1882">
            <v>1459341380</v>
          </cell>
          <cell r="K1882">
            <v>1456839380</v>
          </cell>
          <cell r="L1882" t="b">
            <v>0</v>
          </cell>
          <cell r="M1882">
            <v>24</v>
          </cell>
          <cell r="N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>
            <v>173</v>
          </cell>
          <cell r="H1883" t="str">
            <v>US</v>
          </cell>
          <cell r="I1883" t="str">
            <v>USD</v>
          </cell>
          <cell r="J1883">
            <v>1425955189</v>
          </cell>
          <cell r="K1883">
            <v>1423366789</v>
          </cell>
          <cell r="L1883" t="b">
            <v>0</v>
          </cell>
          <cell r="M1883">
            <v>70</v>
          </cell>
          <cell r="N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>
            <v>101</v>
          </cell>
          <cell r="H1884" t="str">
            <v>US</v>
          </cell>
          <cell r="I1884" t="str">
            <v>USD</v>
          </cell>
          <cell r="J1884">
            <v>1341964080</v>
          </cell>
          <cell r="K1884">
            <v>1339109212</v>
          </cell>
          <cell r="L1884" t="b">
            <v>0</v>
          </cell>
          <cell r="M1884">
            <v>81</v>
          </cell>
          <cell r="N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>
            <v>105</v>
          </cell>
          <cell r="H1885" t="str">
            <v>US</v>
          </cell>
          <cell r="I1885" t="str">
            <v>USD</v>
          </cell>
          <cell r="J1885">
            <v>1333921508</v>
          </cell>
          <cell r="K1885">
            <v>1331333108</v>
          </cell>
          <cell r="L1885" t="b">
            <v>0</v>
          </cell>
          <cell r="M1885">
            <v>32</v>
          </cell>
          <cell r="N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>
            <v>135</v>
          </cell>
          <cell r="H1886" t="str">
            <v>US</v>
          </cell>
          <cell r="I1886" t="str">
            <v>USD</v>
          </cell>
          <cell r="J1886">
            <v>1354017600</v>
          </cell>
          <cell r="K1886">
            <v>1350967535</v>
          </cell>
          <cell r="L1886" t="b">
            <v>0</v>
          </cell>
          <cell r="M1886">
            <v>26</v>
          </cell>
          <cell r="N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>
            <v>116</v>
          </cell>
          <cell r="H1887" t="str">
            <v>US</v>
          </cell>
          <cell r="I1887" t="str">
            <v>USD</v>
          </cell>
          <cell r="J1887">
            <v>1344636000</v>
          </cell>
          <cell r="K1887">
            <v>1341800110</v>
          </cell>
          <cell r="L1887" t="b">
            <v>0</v>
          </cell>
          <cell r="M1887">
            <v>105</v>
          </cell>
          <cell r="N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>
            <v>102</v>
          </cell>
          <cell r="H1888" t="str">
            <v>US</v>
          </cell>
          <cell r="I1888" t="str">
            <v>USD</v>
          </cell>
          <cell r="J1888">
            <v>1415832338</v>
          </cell>
          <cell r="K1888">
            <v>1413236738</v>
          </cell>
          <cell r="L1888" t="b">
            <v>0</v>
          </cell>
          <cell r="M1888">
            <v>29</v>
          </cell>
          <cell r="N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>
            <v>111</v>
          </cell>
          <cell r="H1889" t="str">
            <v>ES</v>
          </cell>
          <cell r="I1889" t="str">
            <v>EUR</v>
          </cell>
          <cell r="J1889">
            <v>1449178200</v>
          </cell>
          <cell r="K1889">
            <v>1447614732</v>
          </cell>
          <cell r="L1889" t="b">
            <v>0</v>
          </cell>
          <cell r="M1889">
            <v>8</v>
          </cell>
          <cell r="N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>
            <v>166</v>
          </cell>
          <cell r="H1890" t="str">
            <v>US</v>
          </cell>
          <cell r="I1890" t="str">
            <v>USD</v>
          </cell>
          <cell r="J1890">
            <v>1275368340</v>
          </cell>
          <cell r="K1890">
            <v>1272692732</v>
          </cell>
          <cell r="L1890" t="b">
            <v>0</v>
          </cell>
          <cell r="M1890">
            <v>89</v>
          </cell>
          <cell r="N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>
            <v>107</v>
          </cell>
          <cell r="H1891" t="str">
            <v>US</v>
          </cell>
          <cell r="I1891" t="str">
            <v>USD</v>
          </cell>
          <cell r="J1891">
            <v>1363024946</v>
          </cell>
          <cell r="K1891">
            <v>1359140546</v>
          </cell>
          <cell r="L1891" t="b">
            <v>0</v>
          </cell>
          <cell r="M1891">
            <v>44</v>
          </cell>
          <cell r="N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>
            <v>145</v>
          </cell>
          <cell r="H1892" t="str">
            <v>US</v>
          </cell>
          <cell r="I1892" t="str">
            <v>USD</v>
          </cell>
          <cell r="J1892">
            <v>1355597528</v>
          </cell>
          <cell r="K1892">
            <v>1353005528</v>
          </cell>
          <cell r="L1892" t="b">
            <v>0</v>
          </cell>
          <cell r="M1892">
            <v>246</v>
          </cell>
          <cell r="N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>
            <v>106</v>
          </cell>
          <cell r="H1893" t="str">
            <v>US</v>
          </cell>
          <cell r="I1893" t="str">
            <v>USD</v>
          </cell>
          <cell r="J1893">
            <v>1279778400</v>
          </cell>
          <cell r="K1893">
            <v>1275851354</v>
          </cell>
          <cell r="L1893" t="b">
            <v>0</v>
          </cell>
          <cell r="M1893">
            <v>120</v>
          </cell>
          <cell r="N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>
            <v>137</v>
          </cell>
          <cell r="H1894" t="str">
            <v>US</v>
          </cell>
          <cell r="I1894" t="str">
            <v>USD</v>
          </cell>
          <cell r="J1894">
            <v>1307459881</v>
          </cell>
          <cell r="K1894">
            <v>1304867881</v>
          </cell>
          <cell r="L1894" t="b">
            <v>0</v>
          </cell>
          <cell r="M1894">
            <v>26</v>
          </cell>
          <cell r="N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>
            <v>104</v>
          </cell>
          <cell r="H1895" t="str">
            <v>US</v>
          </cell>
          <cell r="I1895" t="str">
            <v>USD</v>
          </cell>
          <cell r="J1895">
            <v>1302926340</v>
          </cell>
          <cell r="K1895">
            <v>1301524585</v>
          </cell>
          <cell r="L1895" t="b">
            <v>0</v>
          </cell>
          <cell r="M1895">
            <v>45</v>
          </cell>
          <cell r="N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>
            <v>115</v>
          </cell>
          <cell r="H1896" t="str">
            <v>US</v>
          </cell>
          <cell r="I1896" t="str">
            <v>USD</v>
          </cell>
          <cell r="J1896">
            <v>1329082983</v>
          </cell>
          <cell r="K1896">
            <v>1326404583</v>
          </cell>
          <cell r="L1896" t="b">
            <v>0</v>
          </cell>
          <cell r="M1896">
            <v>20</v>
          </cell>
          <cell r="N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>
            <v>102</v>
          </cell>
          <cell r="H1897" t="str">
            <v>US</v>
          </cell>
          <cell r="I1897" t="str">
            <v>USD</v>
          </cell>
          <cell r="J1897">
            <v>1445363722</v>
          </cell>
          <cell r="K1897">
            <v>1442771722</v>
          </cell>
          <cell r="L1897" t="b">
            <v>0</v>
          </cell>
          <cell r="M1897">
            <v>47</v>
          </cell>
          <cell r="N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>
            <v>124</v>
          </cell>
          <cell r="H1898" t="str">
            <v>US</v>
          </cell>
          <cell r="I1898" t="str">
            <v>USD</v>
          </cell>
          <cell r="J1898">
            <v>1334250165</v>
          </cell>
          <cell r="K1898">
            <v>1331658165</v>
          </cell>
          <cell r="L1898" t="b">
            <v>0</v>
          </cell>
          <cell r="M1898">
            <v>13</v>
          </cell>
          <cell r="N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>
            <v>102</v>
          </cell>
          <cell r="H1899" t="str">
            <v>US</v>
          </cell>
          <cell r="I1899" t="str">
            <v>USD</v>
          </cell>
          <cell r="J1899">
            <v>1393966800</v>
          </cell>
          <cell r="K1899">
            <v>1392040806</v>
          </cell>
          <cell r="L1899" t="b">
            <v>0</v>
          </cell>
          <cell r="M1899">
            <v>183</v>
          </cell>
          <cell r="N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>
            <v>145</v>
          </cell>
          <cell r="H1900" t="str">
            <v>US</v>
          </cell>
          <cell r="I1900" t="str">
            <v>USD</v>
          </cell>
          <cell r="J1900">
            <v>1454349600</v>
          </cell>
          <cell r="K1900">
            <v>1451277473</v>
          </cell>
          <cell r="L1900" t="b">
            <v>0</v>
          </cell>
          <cell r="M1900">
            <v>21</v>
          </cell>
          <cell r="N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>
            <v>133</v>
          </cell>
          <cell r="H1901" t="str">
            <v>US</v>
          </cell>
          <cell r="I1901" t="str">
            <v>USD</v>
          </cell>
          <cell r="J1901">
            <v>1427319366</v>
          </cell>
          <cell r="K1901">
            <v>1424730966</v>
          </cell>
          <cell r="L1901" t="b">
            <v>0</v>
          </cell>
          <cell r="M1901">
            <v>42</v>
          </cell>
          <cell r="N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>
            <v>109</v>
          </cell>
          <cell r="H1902" t="str">
            <v>US</v>
          </cell>
          <cell r="I1902" t="str">
            <v>USD</v>
          </cell>
          <cell r="J1902">
            <v>1349517540</v>
          </cell>
          <cell r="K1902">
            <v>1347137731</v>
          </cell>
          <cell r="L1902" t="b">
            <v>0</v>
          </cell>
          <cell r="M1902">
            <v>54</v>
          </cell>
          <cell r="N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>
            <v>3</v>
          </cell>
          <cell r="H1903" t="str">
            <v>GB</v>
          </cell>
          <cell r="I1903" t="str">
            <v>GBP</v>
          </cell>
          <cell r="J1903">
            <v>1432299600</v>
          </cell>
          <cell r="K1903">
            <v>1429707729</v>
          </cell>
          <cell r="L1903" t="b">
            <v>0</v>
          </cell>
          <cell r="M1903">
            <v>25</v>
          </cell>
          <cell r="N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>
            <v>1</v>
          </cell>
          <cell r="H1904" t="str">
            <v>NL</v>
          </cell>
          <cell r="I1904" t="str">
            <v>EUR</v>
          </cell>
          <cell r="J1904">
            <v>1425495447</v>
          </cell>
          <cell r="K1904">
            <v>1422903447</v>
          </cell>
          <cell r="L1904" t="b">
            <v>0</v>
          </cell>
          <cell r="M1904">
            <v>3</v>
          </cell>
          <cell r="N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>
            <v>47</v>
          </cell>
          <cell r="H1905" t="str">
            <v>US</v>
          </cell>
          <cell r="I1905" t="str">
            <v>USD</v>
          </cell>
          <cell r="J1905">
            <v>1485541791</v>
          </cell>
          <cell r="K1905">
            <v>1480357791</v>
          </cell>
          <cell r="L1905" t="b">
            <v>0</v>
          </cell>
          <cell r="M1905">
            <v>41</v>
          </cell>
          <cell r="N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>
            <v>0</v>
          </cell>
          <cell r="H1906" t="str">
            <v>US</v>
          </cell>
          <cell r="I1906" t="str">
            <v>USD</v>
          </cell>
          <cell r="J1906">
            <v>1451752021</v>
          </cell>
          <cell r="K1906">
            <v>1447864021</v>
          </cell>
          <cell r="L1906" t="b">
            <v>0</v>
          </cell>
          <cell r="M1906">
            <v>2</v>
          </cell>
          <cell r="N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>
            <v>0</v>
          </cell>
          <cell r="H1907" t="str">
            <v>US</v>
          </cell>
          <cell r="I1907" t="str">
            <v>USD</v>
          </cell>
          <cell r="J1907">
            <v>1410127994</v>
          </cell>
          <cell r="K1907">
            <v>1407535994</v>
          </cell>
          <cell r="L1907" t="b">
            <v>0</v>
          </cell>
          <cell r="M1907">
            <v>4</v>
          </cell>
          <cell r="N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>
            <v>43</v>
          </cell>
          <cell r="H1908" t="str">
            <v>US</v>
          </cell>
          <cell r="I1908" t="str">
            <v>USD</v>
          </cell>
          <cell r="J1908">
            <v>1466697983</v>
          </cell>
          <cell r="K1908">
            <v>1464105983</v>
          </cell>
          <cell r="L1908" t="b">
            <v>0</v>
          </cell>
          <cell r="M1908">
            <v>99</v>
          </cell>
          <cell r="N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>
            <v>0</v>
          </cell>
          <cell r="H1909" t="str">
            <v>US</v>
          </cell>
          <cell r="I1909" t="str">
            <v>USD</v>
          </cell>
          <cell r="J1909">
            <v>1400853925</v>
          </cell>
          <cell r="K1909">
            <v>1399557925</v>
          </cell>
          <cell r="L1909" t="b">
            <v>0</v>
          </cell>
          <cell r="M1909">
            <v>4</v>
          </cell>
          <cell r="N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>
            <v>2</v>
          </cell>
          <cell r="H1910" t="str">
            <v>US</v>
          </cell>
          <cell r="I1910" t="str">
            <v>USD</v>
          </cell>
          <cell r="J1910">
            <v>1483048900</v>
          </cell>
          <cell r="K1910">
            <v>1480456900</v>
          </cell>
          <cell r="L1910" t="b">
            <v>0</v>
          </cell>
          <cell r="M1910">
            <v>4</v>
          </cell>
          <cell r="N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>
            <v>14</v>
          </cell>
          <cell r="H1911" t="str">
            <v>US</v>
          </cell>
          <cell r="I1911" t="str">
            <v>USD</v>
          </cell>
          <cell r="J1911">
            <v>1414059479</v>
          </cell>
          <cell r="K1911">
            <v>1411467479</v>
          </cell>
          <cell r="L1911" t="b">
            <v>0</v>
          </cell>
          <cell r="M1911">
            <v>38</v>
          </cell>
          <cell r="N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>
            <v>39</v>
          </cell>
          <cell r="H1912" t="str">
            <v>NL</v>
          </cell>
          <cell r="I1912" t="str">
            <v>EUR</v>
          </cell>
          <cell r="J1912">
            <v>1446331500</v>
          </cell>
          <cell r="K1912">
            <v>1442531217</v>
          </cell>
          <cell r="L1912" t="b">
            <v>0</v>
          </cell>
          <cell r="M1912">
            <v>285</v>
          </cell>
          <cell r="N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>
            <v>0</v>
          </cell>
          <cell r="H1913" t="str">
            <v>NZ</v>
          </cell>
          <cell r="I1913" t="str">
            <v>NZD</v>
          </cell>
          <cell r="J1913">
            <v>1407545334</v>
          </cell>
          <cell r="K1913">
            <v>1404953334</v>
          </cell>
          <cell r="L1913" t="b">
            <v>0</v>
          </cell>
          <cell r="M1913">
            <v>1</v>
          </cell>
          <cell r="N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>
            <v>59</v>
          </cell>
          <cell r="H1914" t="str">
            <v>US</v>
          </cell>
          <cell r="I1914" t="str">
            <v>USD</v>
          </cell>
          <cell r="J1914">
            <v>1433395560</v>
          </cell>
          <cell r="K1914">
            <v>1430803560</v>
          </cell>
          <cell r="L1914" t="b">
            <v>0</v>
          </cell>
          <cell r="M1914">
            <v>42</v>
          </cell>
          <cell r="N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>
            <v>1</v>
          </cell>
          <cell r="H1915" t="str">
            <v>GB</v>
          </cell>
          <cell r="I1915" t="str">
            <v>GBP</v>
          </cell>
          <cell r="J1915">
            <v>1412770578</v>
          </cell>
          <cell r="K1915">
            <v>1410178578</v>
          </cell>
          <cell r="L1915" t="b">
            <v>0</v>
          </cell>
          <cell r="M1915">
            <v>26</v>
          </cell>
          <cell r="N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>
            <v>9</v>
          </cell>
          <cell r="H1916" t="str">
            <v>US</v>
          </cell>
          <cell r="I1916" t="str">
            <v>USD</v>
          </cell>
          <cell r="J1916">
            <v>1414814340</v>
          </cell>
          <cell r="K1916">
            <v>1413519073</v>
          </cell>
          <cell r="L1916" t="b">
            <v>0</v>
          </cell>
          <cell r="M1916">
            <v>2</v>
          </cell>
          <cell r="N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>
            <v>2</v>
          </cell>
          <cell r="H1917" t="str">
            <v>US</v>
          </cell>
          <cell r="I1917" t="str">
            <v>USD</v>
          </cell>
          <cell r="J1917">
            <v>1409620222</v>
          </cell>
          <cell r="K1917">
            <v>1407892222</v>
          </cell>
          <cell r="L1917" t="b">
            <v>0</v>
          </cell>
          <cell r="M1917">
            <v>4</v>
          </cell>
          <cell r="N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>
            <v>1</v>
          </cell>
          <cell r="H1918" t="str">
            <v>US</v>
          </cell>
          <cell r="I1918" t="str">
            <v>USD</v>
          </cell>
          <cell r="J1918">
            <v>1478542375</v>
          </cell>
          <cell r="K1918">
            <v>1476378775</v>
          </cell>
          <cell r="L1918" t="b">
            <v>0</v>
          </cell>
          <cell r="M1918">
            <v>6</v>
          </cell>
          <cell r="N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>
            <v>53</v>
          </cell>
          <cell r="H1919" t="str">
            <v>HK</v>
          </cell>
          <cell r="I1919" t="str">
            <v>HKD</v>
          </cell>
          <cell r="J1919">
            <v>1486708133</v>
          </cell>
          <cell r="K1919">
            <v>1484116133</v>
          </cell>
          <cell r="L1919" t="b">
            <v>0</v>
          </cell>
          <cell r="M1919">
            <v>70</v>
          </cell>
          <cell r="N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>
            <v>1</v>
          </cell>
          <cell r="H1920" t="str">
            <v>US</v>
          </cell>
          <cell r="I1920" t="str">
            <v>USD</v>
          </cell>
          <cell r="J1920">
            <v>1407869851</v>
          </cell>
          <cell r="K1920">
            <v>1404845851</v>
          </cell>
          <cell r="L1920" t="b">
            <v>0</v>
          </cell>
          <cell r="M1920">
            <v>9</v>
          </cell>
          <cell r="N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>
            <v>47</v>
          </cell>
          <cell r="H1921" t="str">
            <v>US</v>
          </cell>
          <cell r="I1921" t="str">
            <v>USD</v>
          </cell>
          <cell r="J1921">
            <v>1432069249</v>
          </cell>
          <cell r="K1921">
            <v>1429477249</v>
          </cell>
          <cell r="L1921" t="b">
            <v>0</v>
          </cell>
          <cell r="M1921">
            <v>8</v>
          </cell>
          <cell r="N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>
            <v>43</v>
          </cell>
          <cell r="H1922" t="str">
            <v>GB</v>
          </cell>
          <cell r="I1922" t="str">
            <v>GBP</v>
          </cell>
          <cell r="J1922">
            <v>1445468400</v>
          </cell>
          <cell r="K1922">
            <v>1443042061</v>
          </cell>
          <cell r="L1922" t="b">
            <v>0</v>
          </cell>
          <cell r="M1922">
            <v>105</v>
          </cell>
          <cell r="N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>
            <v>137</v>
          </cell>
          <cell r="H1923" t="str">
            <v>US</v>
          </cell>
          <cell r="I1923" t="str">
            <v>USD</v>
          </cell>
          <cell r="J1923">
            <v>1342243143</v>
          </cell>
          <cell r="K1923">
            <v>1339651143</v>
          </cell>
          <cell r="L1923" t="b">
            <v>0</v>
          </cell>
          <cell r="M1923">
            <v>38</v>
          </cell>
          <cell r="N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>
            <v>116</v>
          </cell>
          <cell r="H1924" t="str">
            <v>US</v>
          </cell>
          <cell r="I1924" t="str">
            <v>USD</v>
          </cell>
          <cell r="J1924">
            <v>1386828507</v>
          </cell>
          <cell r="K1924">
            <v>1384236507</v>
          </cell>
          <cell r="L1924" t="b">
            <v>0</v>
          </cell>
          <cell r="M1924">
            <v>64</v>
          </cell>
          <cell r="N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>
            <v>241</v>
          </cell>
          <cell r="H1925" t="str">
            <v>US</v>
          </cell>
          <cell r="I1925" t="str">
            <v>USD</v>
          </cell>
          <cell r="J1925">
            <v>1317099540</v>
          </cell>
          <cell r="K1925">
            <v>1313612532</v>
          </cell>
          <cell r="L1925" t="b">
            <v>0</v>
          </cell>
          <cell r="M1925">
            <v>13</v>
          </cell>
          <cell r="N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>
            <v>114</v>
          </cell>
          <cell r="H1926" t="str">
            <v>US</v>
          </cell>
          <cell r="I1926" t="str">
            <v>USD</v>
          </cell>
          <cell r="J1926">
            <v>1389814380</v>
          </cell>
          <cell r="K1926">
            <v>1387390555</v>
          </cell>
          <cell r="L1926" t="b">
            <v>0</v>
          </cell>
          <cell r="M1926">
            <v>33</v>
          </cell>
          <cell r="N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>
            <v>110</v>
          </cell>
          <cell r="H1927" t="str">
            <v>US</v>
          </cell>
          <cell r="I1927" t="str">
            <v>USD</v>
          </cell>
          <cell r="J1927">
            <v>1381449600</v>
          </cell>
          <cell r="K1927">
            <v>1379540288</v>
          </cell>
          <cell r="L1927" t="b">
            <v>0</v>
          </cell>
          <cell r="M1927">
            <v>52</v>
          </cell>
          <cell r="N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>
            <v>195</v>
          </cell>
          <cell r="H1928" t="str">
            <v>US</v>
          </cell>
          <cell r="I1928" t="str">
            <v>USD</v>
          </cell>
          <cell r="J1928">
            <v>1288657560</v>
          </cell>
          <cell r="K1928">
            <v>1286319256</v>
          </cell>
          <cell r="L1928" t="b">
            <v>0</v>
          </cell>
          <cell r="M1928">
            <v>107</v>
          </cell>
          <cell r="N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>
            <v>103</v>
          </cell>
          <cell r="H1929" t="str">
            <v>US</v>
          </cell>
          <cell r="I1929" t="str">
            <v>USD</v>
          </cell>
          <cell r="J1929">
            <v>1331182740</v>
          </cell>
          <cell r="K1929">
            <v>1329856839</v>
          </cell>
          <cell r="L1929" t="b">
            <v>0</v>
          </cell>
          <cell r="M1929">
            <v>11</v>
          </cell>
          <cell r="N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>
            <v>103</v>
          </cell>
          <cell r="H1930" t="str">
            <v>US</v>
          </cell>
          <cell r="I1930" t="str">
            <v>USD</v>
          </cell>
          <cell r="J1930">
            <v>1367940794</v>
          </cell>
          <cell r="K1930">
            <v>1365348794</v>
          </cell>
          <cell r="L1930" t="b">
            <v>0</v>
          </cell>
          <cell r="M1930">
            <v>34</v>
          </cell>
          <cell r="N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>
            <v>100</v>
          </cell>
          <cell r="H1931" t="str">
            <v>US</v>
          </cell>
          <cell r="I1931" t="str">
            <v>USD</v>
          </cell>
          <cell r="J1931">
            <v>1309825866</v>
          </cell>
          <cell r="K1931">
            <v>1306197066</v>
          </cell>
          <cell r="L1931" t="b">
            <v>0</v>
          </cell>
          <cell r="M1931">
            <v>75</v>
          </cell>
          <cell r="N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>
            <v>127</v>
          </cell>
          <cell r="H1932" t="str">
            <v>US</v>
          </cell>
          <cell r="I1932" t="str">
            <v>USD</v>
          </cell>
          <cell r="J1932">
            <v>1373203482</v>
          </cell>
          <cell r="K1932">
            <v>1368019482</v>
          </cell>
          <cell r="L1932" t="b">
            <v>0</v>
          </cell>
          <cell r="M1932">
            <v>26</v>
          </cell>
          <cell r="N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>
            <v>121</v>
          </cell>
          <cell r="H1933" t="str">
            <v>US</v>
          </cell>
          <cell r="I1933" t="str">
            <v>USD</v>
          </cell>
          <cell r="J1933">
            <v>1337657400</v>
          </cell>
          <cell r="K1933">
            <v>1336512309</v>
          </cell>
          <cell r="L1933" t="b">
            <v>0</v>
          </cell>
          <cell r="M1933">
            <v>50</v>
          </cell>
          <cell r="N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>
            <v>107</v>
          </cell>
          <cell r="H1934" t="str">
            <v>US</v>
          </cell>
          <cell r="I1934" t="str">
            <v>USD</v>
          </cell>
          <cell r="J1934">
            <v>1327433173</v>
          </cell>
          <cell r="K1934">
            <v>1325618773</v>
          </cell>
          <cell r="L1934" t="b">
            <v>0</v>
          </cell>
          <cell r="M1934">
            <v>80</v>
          </cell>
          <cell r="N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>
            <v>172</v>
          </cell>
          <cell r="H1935" t="str">
            <v>US</v>
          </cell>
          <cell r="I1935" t="str">
            <v>USD</v>
          </cell>
          <cell r="J1935">
            <v>1411787307</v>
          </cell>
          <cell r="K1935">
            <v>1409195307</v>
          </cell>
          <cell r="L1935" t="b">
            <v>0</v>
          </cell>
          <cell r="M1935">
            <v>110</v>
          </cell>
          <cell r="N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>
            <v>124</v>
          </cell>
          <cell r="H1936" t="str">
            <v>US</v>
          </cell>
          <cell r="I1936" t="str">
            <v>USD</v>
          </cell>
          <cell r="J1936">
            <v>1324789200</v>
          </cell>
          <cell r="K1936">
            <v>1321649321</v>
          </cell>
          <cell r="L1936" t="b">
            <v>0</v>
          </cell>
          <cell r="M1936">
            <v>77</v>
          </cell>
          <cell r="N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>
            <v>108</v>
          </cell>
          <cell r="H1937" t="str">
            <v>US</v>
          </cell>
          <cell r="I1937" t="str">
            <v>USD</v>
          </cell>
          <cell r="J1937">
            <v>1403326740</v>
          </cell>
          <cell r="K1937">
            <v>1400106171</v>
          </cell>
          <cell r="L1937" t="b">
            <v>0</v>
          </cell>
          <cell r="M1937">
            <v>50</v>
          </cell>
          <cell r="N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>
            <v>117</v>
          </cell>
          <cell r="H1938" t="str">
            <v>US</v>
          </cell>
          <cell r="I1938" t="str">
            <v>USD</v>
          </cell>
          <cell r="J1938">
            <v>1323151140</v>
          </cell>
          <cell r="K1938">
            <v>1320528070</v>
          </cell>
          <cell r="L1938" t="b">
            <v>0</v>
          </cell>
          <cell r="M1938">
            <v>145</v>
          </cell>
          <cell r="N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>
            <v>187</v>
          </cell>
          <cell r="H1939" t="str">
            <v>US</v>
          </cell>
          <cell r="I1939" t="str">
            <v>USD</v>
          </cell>
          <cell r="J1939">
            <v>1339732740</v>
          </cell>
          <cell r="K1939">
            <v>1338346281</v>
          </cell>
          <cell r="L1939" t="b">
            <v>0</v>
          </cell>
          <cell r="M1939">
            <v>29</v>
          </cell>
          <cell r="N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>
            <v>116</v>
          </cell>
          <cell r="H1940" t="str">
            <v>US</v>
          </cell>
          <cell r="I1940" t="str">
            <v>USD</v>
          </cell>
          <cell r="J1940">
            <v>1372741200</v>
          </cell>
          <cell r="K1940">
            <v>1370067231</v>
          </cell>
          <cell r="L1940" t="b">
            <v>0</v>
          </cell>
          <cell r="M1940">
            <v>114</v>
          </cell>
          <cell r="N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>
            <v>111</v>
          </cell>
          <cell r="H1941" t="str">
            <v>US</v>
          </cell>
          <cell r="I1941" t="str">
            <v>USD</v>
          </cell>
          <cell r="J1941">
            <v>1362955108</v>
          </cell>
          <cell r="K1941">
            <v>1360366708</v>
          </cell>
          <cell r="L1941" t="b">
            <v>0</v>
          </cell>
          <cell r="M1941">
            <v>96</v>
          </cell>
          <cell r="N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>
            <v>171</v>
          </cell>
          <cell r="H1942" t="str">
            <v>US</v>
          </cell>
          <cell r="I1942" t="str">
            <v>USD</v>
          </cell>
          <cell r="J1942">
            <v>1308110340</v>
          </cell>
          <cell r="K1942">
            <v>1304770233</v>
          </cell>
          <cell r="L1942" t="b">
            <v>0</v>
          </cell>
          <cell r="M1942">
            <v>31</v>
          </cell>
          <cell r="N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>
            <v>126</v>
          </cell>
          <cell r="H1943" t="str">
            <v>US</v>
          </cell>
          <cell r="I1943" t="str">
            <v>USD</v>
          </cell>
          <cell r="J1943">
            <v>1400137131</v>
          </cell>
          <cell r="K1943">
            <v>1397545131</v>
          </cell>
          <cell r="L1943" t="b">
            <v>1</v>
          </cell>
          <cell r="M1943">
            <v>4883</v>
          </cell>
          <cell r="N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>
            <v>138</v>
          </cell>
          <cell r="H1944" t="str">
            <v>US</v>
          </cell>
          <cell r="I1944" t="str">
            <v>USD</v>
          </cell>
          <cell r="J1944">
            <v>1309809140</v>
          </cell>
          <cell r="K1944">
            <v>1302033140</v>
          </cell>
          <cell r="L1944" t="b">
            <v>1</v>
          </cell>
          <cell r="M1944">
            <v>95</v>
          </cell>
          <cell r="N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>
            <v>1705</v>
          </cell>
          <cell r="H1945" t="str">
            <v>US</v>
          </cell>
          <cell r="I1945" t="str">
            <v>USD</v>
          </cell>
          <cell r="J1945">
            <v>1470896916</v>
          </cell>
          <cell r="K1945">
            <v>1467008916</v>
          </cell>
          <cell r="L1945" t="b">
            <v>1</v>
          </cell>
          <cell r="M1945">
            <v>2478</v>
          </cell>
          <cell r="N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>
            <v>788</v>
          </cell>
          <cell r="H1946" t="str">
            <v>US</v>
          </cell>
          <cell r="I1946" t="str">
            <v>USD</v>
          </cell>
          <cell r="J1946">
            <v>1398952890</v>
          </cell>
          <cell r="K1946">
            <v>1396360890</v>
          </cell>
          <cell r="L1946" t="b">
            <v>1</v>
          </cell>
          <cell r="M1946">
            <v>1789</v>
          </cell>
          <cell r="N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>
            <v>348</v>
          </cell>
          <cell r="H1947" t="str">
            <v>ES</v>
          </cell>
          <cell r="I1947" t="str">
            <v>EUR</v>
          </cell>
          <cell r="J1947">
            <v>1436680958</v>
          </cell>
          <cell r="K1947">
            <v>1433224958</v>
          </cell>
          <cell r="L1947" t="b">
            <v>1</v>
          </cell>
          <cell r="M1947">
            <v>680</v>
          </cell>
          <cell r="N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>
            <v>150</v>
          </cell>
          <cell r="H1948" t="str">
            <v>US</v>
          </cell>
          <cell r="I1948" t="str">
            <v>USD</v>
          </cell>
          <cell r="J1948">
            <v>1397961361</v>
          </cell>
          <cell r="K1948">
            <v>1392780961</v>
          </cell>
          <cell r="L1948" t="b">
            <v>1</v>
          </cell>
          <cell r="M1948">
            <v>70</v>
          </cell>
          <cell r="N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>
            <v>101</v>
          </cell>
          <cell r="H1949" t="str">
            <v>US</v>
          </cell>
          <cell r="I1949" t="str">
            <v>USD</v>
          </cell>
          <cell r="J1949">
            <v>1258955940</v>
          </cell>
          <cell r="K1949">
            <v>1255730520</v>
          </cell>
          <cell r="L1949" t="b">
            <v>1</v>
          </cell>
          <cell r="M1949">
            <v>23</v>
          </cell>
          <cell r="N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>
            <v>800</v>
          </cell>
          <cell r="H1950" t="str">
            <v>US</v>
          </cell>
          <cell r="I1950" t="str">
            <v>USD</v>
          </cell>
          <cell r="J1950">
            <v>1465232520</v>
          </cell>
          <cell r="K1950">
            <v>1460557809</v>
          </cell>
          <cell r="L1950" t="b">
            <v>1</v>
          </cell>
          <cell r="M1950">
            <v>4245</v>
          </cell>
          <cell r="N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>
            <v>106</v>
          </cell>
          <cell r="H1951" t="str">
            <v>GB</v>
          </cell>
          <cell r="I1951" t="str">
            <v>GBP</v>
          </cell>
          <cell r="J1951">
            <v>1404986951</v>
          </cell>
          <cell r="K1951">
            <v>1402394951</v>
          </cell>
          <cell r="L1951" t="b">
            <v>1</v>
          </cell>
          <cell r="M1951">
            <v>943</v>
          </cell>
          <cell r="N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>
            <v>201</v>
          </cell>
          <cell r="H1952" t="str">
            <v>US</v>
          </cell>
          <cell r="I1952" t="str">
            <v>USD</v>
          </cell>
          <cell r="J1952">
            <v>1303446073</v>
          </cell>
          <cell r="K1952">
            <v>1300767673</v>
          </cell>
          <cell r="L1952" t="b">
            <v>1</v>
          </cell>
          <cell r="M1952">
            <v>1876</v>
          </cell>
          <cell r="N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>
            <v>212</v>
          </cell>
          <cell r="H1953" t="str">
            <v>US</v>
          </cell>
          <cell r="I1953" t="str">
            <v>USD</v>
          </cell>
          <cell r="J1953">
            <v>1478516737</v>
          </cell>
          <cell r="K1953">
            <v>1475921137</v>
          </cell>
          <cell r="L1953" t="b">
            <v>1</v>
          </cell>
          <cell r="M1953">
            <v>834</v>
          </cell>
          <cell r="N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>
            <v>198</v>
          </cell>
          <cell r="H1954" t="str">
            <v>CA</v>
          </cell>
          <cell r="I1954" t="str">
            <v>CAD</v>
          </cell>
          <cell r="J1954">
            <v>1381934015</v>
          </cell>
          <cell r="K1954">
            <v>1378737215</v>
          </cell>
          <cell r="L1954" t="b">
            <v>1</v>
          </cell>
          <cell r="M1954">
            <v>682</v>
          </cell>
          <cell r="N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>
            <v>226</v>
          </cell>
          <cell r="H1955" t="str">
            <v>US</v>
          </cell>
          <cell r="I1955" t="str">
            <v>USD</v>
          </cell>
          <cell r="J1955">
            <v>1330657200</v>
          </cell>
          <cell r="K1955">
            <v>1328158065</v>
          </cell>
          <cell r="L1955" t="b">
            <v>1</v>
          </cell>
          <cell r="M1955">
            <v>147</v>
          </cell>
          <cell r="N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>
            <v>699</v>
          </cell>
          <cell r="H1956" t="str">
            <v>US</v>
          </cell>
          <cell r="I1956" t="str">
            <v>USD</v>
          </cell>
          <cell r="J1956">
            <v>1457758800</v>
          </cell>
          <cell r="K1956">
            <v>1453730176</v>
          </cell>
          <cell r="L1956" t="b">
            <v>1</v>
          </cell>
          <cell r="M1956">
            <v>415</v>
          </cell>
          <cell r="N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>
            <v>399</v>
          </cell>
          <cell r="H1957" t="str">
            <v>US</v>
          </cell>
          <cell r="I1957" t="str">
            <v>USD</v>
          </cell>
          <cell r="J1957">
            <v>1337799600</v>
          </cell>
          <cell r="K1957">
            <v>1334989881</v>
          </cell>
          <cell r="L1957" t="b">
            <v>1</v>
          </cell>
          <cell r="M1957">
            <v>290</v>
          </cell>
          <cell r="N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>
            <v>294</v>
          </cell>
          <cell r="H1958" t="str">
            <v>US</v>
          </cell>
          <cell r="I1958" t="str">
            <v>USD</v>
          </cell>
          <cell r="J1958">
            <v>1429391405</v>
          </cell>
          <cell r="K1958">
            <v>1425507005</v>
          </cell>
          <cell r="L1958" t="b">
            <v>1</v>
          </cell>
          <cell r="M1958">
            <v>365</v>
          </cell>
          <cell r="N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>
            <v>168</v>
          </cell>
          <cell r="H1959" t="str">
            <v>US</v>
          </cell>
          <cell r="I1959" t="str">
            <v>USD</v>
          </cell>
          <cell r="J1959">
            <v>1351304513</v>
          </cell>
          <cell r="K1959">
            <v>1348712513</v>
          </cell>
          <cell r="L1959" t="b">
            <v>1</v>
          </cell>
          <cell r="M1959">
            <v>660</v>
          </cell>
          <cell r="N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>
            <v>1436</v>
          </cell>
          <cell r="H1960" t="str">
            <v>US</v>
          </cell>
          <cell r="I1960" t="str">
            <v>USD</v>
          </cell>
          <cell r="J1960">
            <v>1364078561</v>
          </cell>
          <cell r="K1960">
            <v>1361490161</v>
          </cell>
          <cell r="L1960" t="b">
            <v>1</v>
          </cell>
          <cell r="M1960">
            <v>1356</v>
          </cell>
          <cell r="N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>
            <v>157</v>
          </cell>
          <cell r="H1961" t="str">
            <v>US</v>
          </cell>
          <cell r="I1961" t="str">
            <v>USD</v>
          </cell>
          <cell r="J1961">
            <v>1412121600</v>
          </cell>
          <cell r="K1961">
            <v>1408565860</v>
          </cell>
          <cell r="L1961" t="b">
            <v>1</v>
          </cell>
          <cell r="M1961">
            <v>424</v>
          </cell>
          <cell r="N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>
            <v>118</v>
          </cell>
          <cell r="H1962" t="str">
            <v>SE</v>
          </cell>
          <cell r="I1962" t="str">
            <v>SEK</v>
          </cell>
          <cell r="J1962">
            <v>1419151341</v>
          </cell>
          <cell r="K1962">
            <v>1416559341</v>
          </cell>
          <cell r="L1962" t="b">
            <v>1</v>
          </cell>
          <cell r="M1962">
            <v>33</v>
          </cell>
          <cell r="N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>
            <v>1105</v>
          </cell>
          <cell r="H1963" t="str">
            <v>US</v>
          </cell>
          <cell r="I1963" t="str">
            <v>USD</v>
          </cell>
          <cell r="J1963">
            <v>1349495940</v>
          </cell>
          <cell r="K1963">
            <v>1346042417</v>
          </cell>
          <cell r="L1963" t="b">
            <v>1</v>
          </cell>
          <cell r="M1963">
            <v>1633</v>
          </cell>
          <cell r="N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>
            <v>193</v>
          </cell>
          <cell r="H1964" t="str">
            <v>US</v>
          </cell>
          <cell r="I1964" t="str">
            <v>USD</v>
          </cell>
          <cell r="J1964">
            <v>1400006636</v>
          </cell>
          <cell r="K1964">
            <v>1397414636</v>
          </cell>
          <cell r="L1964" t="b">
            <v>1</v>
          </cell>
          <cell r="M1964">
            <v>306</v>
          </cell>
          <cell r="N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>
            <v>127</v>
          </cell>
          <cell r="H1965" t="str">
            <v>GB</v>
          </cell>
          <cell r="I1965" t="str">
            <v>GBP</v>
          </cell>
          <cell r="J1965">
            <v>1410862734</v>
          </cell>
          <cell r="K1965">
            <v>1407838734</v>
          </cell>
          <cell r="L1965" t="b">
            <v>1</v>
          </cell>
          <cell r="M1965">
            <v>205</v>
          </cell>
          <cell r="N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>
            <v>260</v>
          </cell>
          <cell r="H1966" t="str">
            <v>IT</v>
          </cell>
          <cell r="I1966" t="str">
            <v>EUR</v>
          </cell>
          <cell r="J1966">
            <v>1461306772</v>
          </cell>
          <cell r="K1966">
            <v>1458714772</v>
          </cell>
          <cell r="L1966" t="b">
            <v>1</v>
          </cell>
          <cell r="M1966">
            <v>1281</v>
          </cell>
          <cell r="N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>
            <v>262</v>
          </cell>
          <cell r="H1967" t="str">
            <v>US</v>
          </cell>
          <cell r="I1967" t="str">
            <v>USD</v>
          </cell>
          <cell r="J1967">
            <v>1326330000</v>
          </cell>
          <cell r="K1967">
            <v>1324433310</v>
          </cell>
          <cell r="L1967" t="b">
            <v>1</v>
          </cell>
          <cell r="M1967">
            <v>103</v>
          </cell>
          <cell r="N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>
            <v>207</v>
          </cell>
          <cell r="H1968" t="str">
            <v>US</v>
          </cell>
          <cell r="I1968" t="str">
            <v>USD</v>
          </cell>
          <cell r="J1968">
            <v>1408021098</v>
          </cell>
          <cell r="K1968">
            <v>1405429098</v>
          </cell>
          <cell r="L1968" t="b">
            <v>1</v>
          </cell>
          <cell r="M1968">
            <v>1513</v>
          </cell>
          <cell r="N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>
            <v>370</v>
          </cell>
          <cell r="H1969" t="str">
            <v>US</v>
          </cell>
          <cell r="I1969" t="str">
            <v>USD</v>
          </cell>
          <cell r="J1969">
            <v>1398959729</v>
          </cell>
          <cell r="K1969">
            <v>1396367729</v>
          </cell>
          <cell r="L1969" t="b">
            <v>1</v>
          </cell>
          <cell r="M1969">
            <v>405</v>
          </cell>
          <cell r="N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>
            <v>285</v>
          </cell>
          <cell r="H1970" t="str">
            <v>US</v>
          </cell>
          <cell r="I1970" t="str">
            <v>USD</v>
          </cell>
          <cell r="J1970">
            <v>1480777515</v>
          </cell>
          <cell r="K1970">
            <v>1478095515</v>
          </cell>
          <cell r="L1970" t="b">
            <v>1</v>
          </cell>
          <cell r="M1970">
            <v>510</v>
          </cell>
          <cell r="N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>
            <v>579</v>
          </cell>
          <cell r="H1971" t="str">
            <v>GB</v>
          </cell>
          <cell r="I1971" t="str">
            <v>GBP</v>
          </cell>
          <cell r="J1971">
            <v>1470423668</v>
          </cell>
          <cell r="K1971">
            <v>1467831668</v>
          </cell>
          <cell r="L1971" t="b">
            <v>1</v>
          </cell>
          <cell r="M1971">
            <v>1887</v>
          </cell>
          <cell r="N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>
            <v>1132</v>
          </cell>
          <cell r="H1972" t="str">
            <v>US</v>
          </cell>
          <cell r="I1972" t="str">
            <v>USD</v>
          </cell>
          <cell r="J1972">
            <v>1366429101</v>
          </cell>
          <cell r="K1972">
            <v>1361248701</v>
          </cell>
          <cell r="L1972" t="b">
            <v>1</v>
          </cell>
          <cell r="M1972">
            <v>701</v>
          </cell>
          <cell r="N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>
            <v>263</v>
          </cell>
          <cell r="H1973" t="str">
            <v>US</v>
          </cell>
          <cell r="I1973" t="str">
            <v>USD</v>
          </cell>
          <cell r="J1973">
            <v>1384488000</v>
          </cell>
          <cell r="K1973">
            <v>1381752061</v>
          </cell>
          <cell r="L1973" t="b">
            <v>1</v>
          </cell>
          <cell r="M1973">
            <v>3863</v>
          </cell>
          <cell r="N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>
            <v>674</v>
          </cell>
          <cell r="H1974" t="str">
            <v>US</v>
          </cell>
          <cell r="I1974" t="str">
            <v>USD</v>
          </cell>
          <cell r="J1974">
            <v>1353201444</v>
          </cell>
          <cell r="K1974">
            <v>1350605844</v>
          </cell>
          <cell r="L1974" t="b">
            <v>1</v>
          </cell>
          <cell r="M1974">
            <v>238</v>
          </cell>
          <cell r="N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>
            <v>257</v>
          </cell>
          <cell r="H1975" t="str">
            <v>US</v>
          </cell>
          <cell r="I1975" t="str">
            <v>USD</v>
          </cell>
          <cell r="J1975">
            <v>1470466800</v>
          </cell>
          <cell r="K1975">
            <v>1467134464</v>
          </cell>
          <cell r="L1975" t="b">
            <v>1</v>
          </cell>
          <cell r="M1975">
            <v>2051</v>
          </cell>
          <cell r="N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>
            <v>375</v>
          </cell>
          <cell r="H1976" t="str">
            <v>GB</v>
          </cell>
          <cell r="I1976" t="str">
            <v>GBP</v>
          </cell>
          <cell r="J1976">
            <v>1376899269</v>
          </cell>
          <cell r="K1976">
            <v>1371715269</v>
          </cell>
          <cell r="L1976" t="b">
            <v>1</v>
          </cell>
          <cell r="M1976">
            <v>402</v>
          </cell>
          <cell r="N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>
            <v>209</v>
          </cell>
          <cell r="H1977" t="str">
            <v>US</v>
          </cell>
          <cell r="I1977" t="str">
            <v>USD</v>
          </cell>
          <cell r="J1977">
            <v>1362938851</v>
          </cell>
          <cell r="K1977">
            <v>1360346851</v>
          </cell>
          <cell r="L1977" t="b">
            <v>1</v>
          </cell>
          <cell r="M1977">
            <v>253</v>
          </cell>
          <cell r="N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>
            <v>347</v>
          </cell>
          <cell r="H1978" t="str">
            <v>GB</v>
          </cell>
          <cell r="I1978" t="str">
            <v>GBP</v>
          </cell>
          <cell r="J1978">
            <v>1373751325</v>
          </cell>
          <cell r="K1978">
            <v>1371159325</v>
          </cell>
          <cell r="L1978" t="b">
            <v>1</v>
          </cell>
          <cell r="M1978">
            <v>473</v>
          </cell>
          <cell r="N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>
            <v>402</v>
          </cell>
          <cell r="H1979" t="str">
            <v>US</v>
          </cell>
          <cell r="I1979" t="str">
            <v>USD</v>
          </cell>
          <cell r="J1979">
            <v>1450511940</v>
          </cell>
          <cell r="K1979">
            <v>1446527540</v>
          </cell>
          <cell r="L1979" t="b">
            <v>1</v>
          </cell>
          <cell r="M1979">
            <v>821</v>
          </cell>
          <cell r="N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>
            <v>1027</v>
          </cell>
          <cell r="H1980" t="str">
            <v>US</v>
          </cell>
          <cell r="I1980" t="str">
            <v>USD</v>
          </cell>
          <cell r="J1980">
            <v>1339484400</v>
          </cell>
          <cell r="K1980">
            <v>1336627492</v>
          </cell>
          <cell r="L1980" t="b">
            <v>1</v>
          </cell>
          <cell r="M1980">
            <v>388</v>
          </cell>
          <cell r="N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>
            <v>115</v>
          </cell>
          <cell r="H1981" t="str">
            <v>US</v>
          </cell>
          <cell r="I1981" t="str">
            <v>USD</v>
          </cell>
          <cell r="J1981">
            <v>1447909140</v>
          </cell>
          <cell r="K1981">
            <v>1444734146</v>
          </cell>
          <cell r="L1981" t="b">
            <v>1</v>
          </cell>
          <cell r="M1981">
            <v>813</v>
          </cell>
          <cell r="N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>
            <v>355</v>
          </cell>
          <cell r="H1982" t="str">
            <v>DE</v>
          </cell>
          <cell r="I1982" t="str">
            <v>EUR</v>
          </cell>
          <cell r="J1982">
            <v>1459684862</v>
          </cell>
          <cell r="K1982">
            <v>1456232462</v>
          </cell>
          <cell r="L1982" t="b">
            <v>1</v>
          </cell>
          <cell r="M1982">
            <v>1945</v>
          </cell>
          <cell r="N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>
            <v>5</v>
          </cell>
          <cell r="H1983" t="str">
            <v>CA</v>
          </cell>
          <cell r="I1983" t="str">
            <v>CAD</v>
          </cell>
          <cell r="J1983">
            <v>1404926665</v>
          </cell>
          <cell r="K1983">
            <v>1402334665</v>
          </cell>
          <cell r="L1983" t="b">
            <v>0</v>
          </cell>
          <cell r="M1983">
            <v>12</v>
          </cell>
          <cell r="N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>
            <v>0</v>
          </cell>
          <cell r="H1984" t="str">
            <v>HK</v>
          </cell>
          <cell r="I1984" t="str">
            <v>HKD</v>
          </cell>
          <cell r="J1984">
            <v>1480863887</v>
          </cell>
          <cell r="K1984">
            <v>1478268287</v>
          </cell>
          <cell r="L1984" t="b">
            <v>0</v>
          </cell>
          <cell r="M1984">
            <v>0</v>
          </cell>
          <cell r="N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>
            <v>4</v>
          </cell>
          <cell r="H1985" t="str">
            <v>US</v>
          </cell>
          <cell r="I1985" t="str">
            <v>USD</v>
          </cell>
          <cell r="J1985">
            <v>1472799600</v>
          </cell>
          <cell r="K1985">
            <v>1470874618</v>
          </cell>
          <cell r="L1985" t="b">
            <v>0</v>
          </cell>
          <cell r="M1985">
            <v>16</v>
          </cell>
          <cell r="N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>
            <v>21</v>
          </cell>
          <cell r="H1986" t="str">
            <v>US</v>
          </cell>
          <cell r="I1986" t="str">
            <v>USD</v>
          </cell>
          <cell r="J1986">
            <v>1417377481</v>
          </cell>
          <cell r="K1986">
            <v>1412189881</v>
          </cell>
          <cell r="L1986" t="b">
            <v>0</v>
          </cell>
          <cell r="M1986">
            <v>7</v>
          </cell>
          <cell r="N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>
            <v>3</v>
          </cell>
          <cell r="H1987" t="str">
            <v>GB</v>
          </cell>
          <cell r="I1987" t="str">
            <v>GBP</v>
          </cell>
          <cell r="J1987">
            <v>1470178800</v>
          </cell>
          <cell r="K1987">
            <v>1467650771</v>
          </cell>
          <cell r="L1987" t="b">
            <v>0</v>
          </cell>
          <cell r="M1987">
            <v>4</v>
          </cell>
          <cell r="N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>
            <v>0</v>
          </cell>
          <cell r="H1988" t="str">
            <v>GB</v>
          </cell>
          <cell r="I1988" t="str">
            <v>GBP</v>
          </cell>
          <cell r="J1988">
            <v>1457947483</v>
          </cell>
          <cell r="K1988">
            <v>1455359083</v>
          </cell>
          <cell r="L1988" t="b">
            <v>0</v>
          </cell>
          <cell r="M1988">
            <v>1</v>
          </cell>
          <cell r="N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>
            <v>42</v>
          </cell>
          <cell r="H1989" t="str">
            <v>GB</v>
          </cell>
          <cell r="I1989" t="str">
            <v>GBP</v>
          </cell>
          <cell r="J1989">
            <v>1425223276</v>
          </cell>
          <cell r="K1989">
            <v>1422631276</v>
          </cell>
          <cell r="L1989" t="b">
            <v>0</v>
          </cell>
          <cell r="M1989">
            <v>28</v>
          </cell>
          <cell r="N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>
            <v>0</v>
          </cell>
          <cell r="H1990" t="str">
            <v>US</v>
          </cell>
          <cell r="I1990" t="str">
            <v>USD</v>
          </cell>
          <cell r="J1990">
            <v>1440094742</v>
          </cell>
          <cell r="K1990">
            <v>1437502742</v>
          </cell>
          <cell r="L1990" t="b">
            <v>0</v>
          </cell>
          <cell r="M1990">
            <v>1</v>
          </cell>
          <cell r="N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>
            <v>1</v>
          </cell>
          <cell r="H1991" t="str">
            <v>US</v>
          </cell>
          <cell r="I1991" t="str">
            <v>USD</v>
          </cell>
          <cell r="J1991">
            <v>1481473208</v>
          </cell>
          <cell r="K1991">
            <v>1478881208</v>
          </cell>
          <cell r="L1991" t="b">
            <v>0</v>
          </cell>
          <cell r="M1991">
            <v>1</v>
          </cell>
          <cell r="N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>
            <v>17</v>
          </cell>
          <cell r="H1992" t="str">
            <v>US</v>
          </cell>
          <cell r="I1992" t="str">
            <v>USD</v>
          </cell>
          <cell r="J1992">
            <v>1455338532</v>
          </cell>
          <cell r="K1992">
            <v>1454042532</v>
          </cell>
          <cell r="L1992" t="b">
            <v>0</v>
          </cell>
          <cell r="M1992">
            <v>5</v>
          </cell>
          <cell r="N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>
            <v>7</v>
          </cell>
          <cell r="H1993" t="str">
            <v>US</v>
          </cell>
          <cell r="I1993" t="str">
            <v>USD</v>
          </cell>
          <cell r="J1993">
            <v>1435958786</v>
          </cell>
          <cell r="K1993">
            <v>1434144386</v>
          </cell>
          <cell r="L1993" t="b">
            <v>0</v>
          </cell>
          <cell r="M1993">
            <v>3</v>
          </cell>
          <cell r="N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>
            <v>0</v>
          </cell>
          <cell r="H1994" t="str">
            <v>US</v>
          </cell>
          <cell r="I1994" t="str">
            <v>USD</v>
          </cell>
          <cell r="J1994">
            <v>1424229991</v>
          </cell>
          <cell r="K1994">
            <v>1421637991</v>
          </cell>
          <cell r="L1994" t="b">
            <v>0</v>
          </cell>
          <cell r="M1994">
            <v>2</v>
          </cell>
          <cell r="N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>
            <v>0</v>
          </cell>
          <cell r="H1995" t="str">
            <v>GB</v>
          </cell>
          <cell r="I1995" t="str">
            <v>GBP</v>
          </cell>
          <cell r="J1995">
            <v>1450706837</v>
          </cell>
          <cell r="K1995">
            <v>1448114837</v>
          </cell>
          <cell r="L1995" t="b">
            <v>0</v>
          </cell>
          <cell r="M1995">
            <v>0</v>
          </cell>
          <cell r="N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>
            <v>0</v>
          </cell>
          <cell r="H1996" t="str">
            <v>US</v>
          </cell>
          <cell r="I1996" t="str">
            <v>USD</v>
          </cell>
          <cell r="J1996">
            <v>1481072942</v>
          </cell>
          <cell r="K1996">
            <v>1475885342</v>
          </cell>
          <cell r="L1996" t="b">
            <v>0</v>
          </cell>
          <cell r="M1996">
            <v>0</v>
          </cell>
          <cell r="N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>
            <v>8</v>
          </cell>
          <cell r="H1997" t="str">
            <v>CA</v>
          </cell>
          <cell r="I1997" t="str">
            <v>CAD</v>
          </cell>
          <cell r="J1997">
            <v>1437082736</v>
          </cell>
          <cell r="K1997">
            <v>1435354736</v>
          </cell>
          <cell r="L1997" t="b">
            <v>0</v>
          </cell>
          <cell r="M1997">
            <v>3</v>
          </cell>
          <cell r="N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>
            <v>0</v>
          </cell>
          <cell r="H1998" t="str">
            <v>US</v>
          </cell>
          <cell r="I1998" t="str">
            <v>USD</v>
          </cell>
          <cell r="J1998">
            <v>1405021211</v>
          </cell>
          <cell r="K1998">
            <v>1402429211</v>
          </cell>
          <cell r="L1998" t="b">
            <v>0</v>
          </cell>
          <cell r="M1998">
            <v>0</v>
          </cell>
          <cell r="N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>
            <v>0</v>
          </cell>
          <cell r="H1999" t="str">
            <v>US</v>
          </cell>
          <cell r="I1999" t="str">
            <v>USD</v>
          </cell>
          <cell r="J1999">
            <v>1409091612</v>
          </cell>
          <cell r="K1999">
            <v>1406499612</v>
          </cell>
          <cell r="L1999" t="b">
            <v>0</v>
          </cell>
          <cell r="M1999">
            <v>0</v>
          </cell>
          <cell r="N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>
            <v>26</v>
          </cell>
          <cell r="H2000" t="str">
            <v>US</v>
          </cell>
          <cell r="I2000" t="str">
            <v>USD</v>
          </cell>
          <cell r="J2000">
            <v>1406861438</v>
          </cell>
          <cell r="K2000">
            <v>1402973438</v>
          </cell>
          <cell r="L2000" t="b">
            <v>0</v>
          </cell>
          <cell r="M2000">
            <v>3</v>
          </cell>
          <cell r="N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>
            <v>1</v>
          </cell>
          <cell r="H2001" t="str">
            <v>GB</v>
          </cell>
          <cell r="I2001" t="str">
            <v>GBP</v>
          </cell>
          <cell r="J2001">
            <v>1415882108</v>
          </cell>
          <cell r="K2001">
            <v>1413286508</v>
          </cell>
          <cell r="L2001" t="b">
            <v>0</v>
          </cell>
          <cell r="M2001">
            <v>7</v>
          </cell>
          <cell r="N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>
            <v>13</v>
          </cell>
          <cell r="H2002" t="str">
            <v>CA</v>
          </cell>
          <cell r="I2002" t="str">
            <v>CAD</v>
          </cell>
          <cell r="J2002">
            <v>1452120613</v>
          </cell>
          <cell r="K2002">
            <v>1449528613</v>
          </cell>
          <cell r="L2002" t="b">
            <v>0</v>
          </cell>
          <cell r="M2002">
            <v>25</v>
          </cell>
          <cell r="N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>
            <v>382</v>
          </cell>
          <cell r="H2003" t="str">
            <v>DE</v>
          </cell>
          <cell r="I2003" t="str">
            <v>EUR</v>
          </cell>
          <cell r="J2003">
            <v>1434139200</v>
          </cell>
          <cell r="K2003">
            <v>1431406916</v>
          </cell>
          <cell r="L2003" t="b">
            <v>1</v>
          </cell>
          <cell r="M2003">
            <v>1637</v>
          </cell>
          <cell r="N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>
            <v>217</v>
          </cell>
          <cell r="H2004" t="str">
            <v>US</v>
          </cell>
          <cell r="I2004" t="str">
            <v>USD</v>
          </cell>
          <cell r="J2004">
            <v>1485191143</v>
          </cell>
          <cell r="K2004">
            <v>1482599143</v>
          </cell>
          <cell r="L2004" t="b">
            <v>1</v>
          </cell>
          <cell r="M2004">
            <v>1375</v>
          </cell>
          <cell r="N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>
            <v>312</v>
          </cell>
          <cell r="H2005" t="str">
            <v>US</v>
          </cell>
          <cell r="I2005" t="str">
            <v>USD</v>
          </cell>
          <cell r="J2005">
            <v>1278111600</v>
          </cell>
          <cell r="K2005">
            <v>1276830052</v>
          </cell>
          <cell r="L2005" t="b">
            <v>1</v>
          </cell>
          <cell r="M2005">
            <v>17</v>
          </cell>
          <cell r="N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>
            <v>234</v>
          </cell>
          <cell r="H2006" t="str">
            <v>US</v>
          </cell>
          <cell r="I2006" t="str">
            <v>USD</v>
          </cell>
          <cell r="J2006">
            <v>1405002663</v>
          </cell>
          <cell r="K2006">
            <v>1402410663</v>
          </cell>
          <cell r="L2006" t="b">
            <v>1</v>
          </cell>
          <cell r="M2006">
            <v>354</v>
          </cell>
          <cell r="N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>
            <v>124</v>
          </cell>
          <cell r="H2007" t="str">
            <v>US</v>
          </cell>
          <cell r="I2007" t="str">
            <v>USD</v>
          </cell>
          <cell r="J2007">
            <v>1381895940</v>
          </cell>
          <cell r="K2007">
            <v>1379532618</v>
          </cell>
          <cell r="L2007" t="b">
            <v>1</v>
          </cell>
          <cell r="M2007">
            <v>191</v>
          </cell>
          <cell r="N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>
            <v>248</v>
          </cell>
          <cell r="H2008" t="str">
            <v>US</v>
          </cell>
          <cell r="I2008" t="str">
            <v>USD</v>
          </cell>
          <cell r="J2008">
            <v>1417611645</v>
          </cell>
          <cell r="K2008">
            <v>1414584045</v>
          </cell>
          <cell r="L2008" t="b">
            <v>1</v>
          </cell>
          <cell r="M2008">
            <v>303</v>
          </cell>
          <cell r="N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>
            <v>116</v>
          </cell>
          <cell r="H2009" t="str">
            <v>US</v>
          </cell>
          <cell r="I2009" t="str">
            <v>USD</v>
          </cell>
          <cell r="J2009">
            <v>1282622400</v>
          </cell>
          <cell r="K2009">
            <v>1276891586</v>
          </cell>
          <cell r="L2009" t="b">
            <v>1</v>
          </cell>
          <cell r="M2009">
            <v>137</v>
          </cell>
          <cell r="N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>
            <v>117</v>
          </cell>
          <cell r="H2010" t="str">
            <v>US</v>
          </cell>
          <cell r="I2010" t="str">
            <v>USD</v>
          </cell>
          <cell r="J2010">
            <v>1316442622</v>
          </cell>
          <cell r="K2010">
            <v>1312641022</v>
          </cell>
          <cell r="L2010" t="b">
            <v>1</v>
          </cell>
          <cell r="M2010">
            <v>41</v>
          </cell>
          <cell r="N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>
            <v>305</v>
          </cell>
          <cell r="H2011" t="str">
            <v>DE</v>
          </cell>
          <cell r="I2011" t="str">
            <v>EUR</v>
          </cell>
          <cell r="J2011">
            <v>1479890743</v>
          </cell>
          <cell r="K2011">
            <v>1476776743</v>
          </cell>
          <cell r="L2011" t="b">
            <v>1</v>
          </cell>
          <cell r="M2011">
            <v>398</v>
          </cell>
          <cell r="N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>
            <v>320</v>
          </cell>
          <cell r="H2012" t="str">
            <v>US</v>
          </cell>
          <cell r="I2012" t="str">
            <v>USD</v>
          </cell>
          <cell r="J2012">
            <v>1471564491</v>
          </cell>
          <cell r="K2012">
            <v>1468972491</v>
          </cell>
          <cell r="L2012" t="b">
            <v>1</v>
          </cell>
          <cell r="M2012">
            <v>1737</v>
          </cell>
          <cell r="N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>
            <v>820</v>
          </cell>
          <cell r="H2013" t="str">
            <v>AT</v>
          </cell>
          <cell r="I2013" t="str">
            <v>EUR</v>
          </cell>
          <cell r="J2013">
            <v>1452553200</v>
          </cell>
          <cell r="K2013">
            <v>1449650173</v>
          </cell>
          <cell r="L2013" t="b">
            <v>1</v>
          </cell>
          <cell r="M2013">
            <v>971</v>
          </cell>
          <cell r="N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>
            <v>235</v>
          </cell>
          <cell r="H2014" t="str">
            <v>US</v>
          </cell>
          <cell r="I2014" t="str">
            <v>USD</v>
          </cell>
          <cell r="J2014">
            <v>1423165441</v>
          </cell>
          <cell r="K2014">
            <v>1420573441</v>
          </cell>
          <cell r="L2014" t="b">
            <v>1</v>
          </cell>
          <cell r="M2014">
            <v>183</v>
          </cell>
          <cell r="N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>
            <v>495</v>
          </cell>
          <cell r="H2015" t="str">
            <v>US</v>
          </cell>
          <cell r="I2015" t="str">
            <v>USD</v>
          </cell>
          <cell r="J2015">
            <v>1468019014</v>
          </cell>
          <cell r="K2015">
            <v>1462835014</v>
          </cell>
          <cell r="L2015" t="b">
            <v>1</v>
          </cell>
          <cell r="M2015">
            <v>4562</v>
          </cell>
          <cell r="N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>
            <v>7814</v>
          </cell>
          <cell r="H2016" t="str">
            <v>US</v>
          </cell>
          <cell r="I2016" t="str">
            <v>USD</v>
          </cell>
          <cell r="J2016">
            <v>1364184539</v>
          </cell>
          <cell r="K2016">
            <v>1361250539</v>
          </cell>
          <cell r="L2016" t="b">
            <v>1</v>
          </cell>
          <cell r="M2016">
            <v>26457</v>
          </cell>
          <cell r="N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>
            <v>113</v>
          </cell>
          <cell r="H2017" t="str">
            <v>US</v>
          </cell>
          <cell r="I2017" t="str">
            <v>USD</v>
          </cell>
          <cell r="J2017">
            <v>1315602163</v>
          </cell>
          <cell r="K2017">
            <v>1313010163</v>
          </cell>
          <cell r="L2017" t="b">
            <v>1</v>
          </cell>
          <cell r="M2017">
            <v>162</v>
          </cell>
          <cell r="N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>
            <v>922</v>
          </cell>
          <cell r="H2018" t="str">
            <v>US</v>
          </cell>
          <cell r="I2018" t="str">
            <v>USD</v>
          </cell>
          <cell r="J2018">
            <v>1362863299</v>
          </cell>
          <cell r="K2018">
            <v>1360271299</v>
          </cell>
          <cell r="L2018" t="b">
            <v>1</v>
          </cell>
          <cell r="M2018">
            <v>479</v>
          </cell>
          <cell r="N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>
            <v>125</v>
          </cell>
          <cell r="H2019" t="str">
            <v>US</v>
          </cell>
          <cell r="I2019" t="str">
            <v>USD</v>
          </cell>
          <cell r="J2019">
            <v>1332561600</v>
          </cell>
          <cell r="K2019">
            <v>1329873755</v>
          </cell>
          <cell r="L2019" t="b">
            <v>1</v>
          </cell>
          <cell r="M2019">
            <v>426</v>
          </cell>
          <cell r="N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>
            <v>102</v>
          </cell>
          <cell r="H2020" t="str">
            <v>IE</v>
          </cell>
          <cell r="I2020" t="str">
            <v>EUR</v>
          </cell>
          <cell r="J2020">
            <v>1439455609</v>
          </cell>
          <cell r="K2020">
            <v>1436863609</v>
          </cell>
          <cell r="L2020" t="b">
            <v>1</v>
          </cell>
          <cell r="M2020">
            <v>450</v>
          </cell>
          <cell r="N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>
            <v>485</v>
          </cell>
          <cell r="H2021" t="str">
            <v>US</v>
          </cell>
          <cell r="I2021" t="str">
            <v>USD</v>
          </cell>
          <cell r="J2021">
            <v>1474563621</v>
          </cell>
          <cell r="K2021">
            <v>1471971621</v>
          </cell>
          <cell r="L2021" t="b">
            <v>1</v>
          </cell>
          <cell r="M2021">
            <v>1780</v>
          </cell>
          <cell r="N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>
            <v>192</v>
          </cell>
          <cell r="H2022" t="str">
            <v>US</v>
          </cell>
          <cell r="I2022" t="str">
            <v>USD</v>
          </cell>
          <cell r="J2022">
            <v>1400108640</v>
          </cell>
          <cell r="K2022">
            <v>1396923624</v>
          </cell>
          <cell r="L2022" t="b">
            <v>1</v>
          </cell>
          <cell r="M2022">
            <v>122</v>
          </cell>
          <cell r="N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>
            <v>281</v>
          </cell>
          <cell r="H2023" t="str">
            <v>US</v>
          </cell>
          <cell r="I2023" t="str">
            <v>USD</v>
          </cell>
          <cell r="J2023">
            <v>1411522897</v>
          </cell>
          <cell r="K2023">
            <v>1407634897</v>
          </cell>
          <cell r="L2023" t="b">
            <v>1</v>
          </cell>
          <cell r="M2023">
            <v>95</v>
          </cell>
          <cell r="N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>
            <v>125</v>
          </cell>
          <cell r="H2024" t="str">
            <v>US</v>
          </cell>
          <cell r="I2024" t="str">
            <v>USD</v>
          </cell>
          <cell r="J2024">
            <v>1465652372</v>
          </cell>
          <cell r="K2024">
            <v>1463060372</v>
          </cell>
          <cell r="L2024" t="b">
            <v>1</v>
          </cell>
          <cell r="M2024">
            <v>325</v>
          </cell>
          <cell r="N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>
            <v>161</v>
          </cell>
          <cell r="H2025" t="str">
            <v>US</v>
          </cell>
          <cell r="I2025" t="str">
            <v>USD</v>
          </cell>
          <cell r="J2025">
            <v>1434017153</v>
          </cell>
          <cell r="K2025">
            <v>1431425153</v>
          </cell>
          <cell r="L2025" t="b">
            <v>1</v>
          </cell>
          <cell r="M2025">
            <v>353</v>
          </cell>
          <cell r="N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>
            <v>585</v>
          </cell>
          <cell r="H2026" t="str">
            <v>US</v>
          </cell>
          <cell r="I2026" t="str">
            <v>USD</v>
          </cell>
          <cell r="J2026">
            <v>1344826800</v>
          </cell>
          <cell r="K2026">
            <v>1341875544</v>
          </cell>
          <cell r="L2026" t="b">
            <v>1</v>
          </cell>
          <cell r="M2026">
            <v>105</v>
          </cell>
          <cell r="N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>
            <v>201</v>
          </cell>
          <cell r="H2027" t="str">
            <v>DE</v>
          </cell>
          <cell r="I2027" t="str">
            <v>EUR</v>
          </cell>
          <cell r="J2027">
            <v>1433996746</v>
          </cell>
          <cell r="K2027">
            <v>1431404746</v>
          </cell>
          <cell r="L2027" t="b">
            <v>1</v>
          </cell>
          <cell r="M2027">
            <v>729</v>
          </cell>
          <cell r="N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>
            <v>133</v>
          </cell>
          <cell r="H2028" t="str">
            <v>US</v>
          </cell>
          <cell r="I2028" t="str">
            <v>USD</v>
          </cell>
          <cell r="J2028">
            <v>1398052740</v>
          </cell>
          <cell r="K2028">
            <v>1394127585</v>
          </cell>
          <cell r="L2028" t="b">
            <v>1</v>
          </cell>
          <cell r="M2028">
            <v>454</v>
          </cell>
          <cell r="N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>
            <v>120</v>
          </cell>
          <cell r="H2029" t="str">
            <v>US</v>
          </cell>
          <cell r="I2029" t="str">
            <v>USD</v>
          </cell>
          <cell r="J2029">
            <v>1427740319</v>
          </cell>
          <cell r="K2029">
            <v>1423855919</v>
          </cell>
          <cell r="L2029" t="b">
            <v>1</v>
          </cell>
          <cell r="M2029">
            <v>539</v>
          </cell>
          <cell r="N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>
            <v>126</v>
          </cell>
          <cell r="H2030" t="str">
            <v>US</v>
          </cell>
          <cell r="I2030" t="str">
            <v>USD</v>
          </cell>
          <cell r="J2030">
            <v>1268690100</v>
          </cell>
          <cell r="K2030">
            <v>1265493806</v>
          </cell>
          <cell r="L2030" t="b">
            <v>1</v>
          </cell>
          <cell r="M2030">
            <v>79</v>
          </cell>
          <cell r="N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>
            <v>361</v>
          </cell>
          <cell r="H2031" t="str">
            <v>US</v>
          </cell>
          <cell r="I2031" t="str">
            <v>USD</v>
          </cell>
          <cell r="J2031">
            <v>1409099481</v>
          </cell>
          <cell r="K2031">
            <v>1406507481</v>
          </cell>
          <cell r="L2031" t="b">
            <v>1</v>
          </cell>
          <cell r="M2031">
            <v>94</v>
          </cell>
          <cell r="N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>
            <v>226</v>
          </cell>
          <cell r="H2032" t="str">
            <v>GB</v>
          </cell>
          <cell r="I2032" t="str">
            <v>GBP</v>
          </cell>
          <cell r="J2032">
            <v>1354233296</v>
          </cell>
          <cell r="K2032">
            <v>1351641296</v>
          </cell>
          <cell r="L2032" t="b">
            <v>1</v>
          </cell>
          <cell r="M2032">
            <v>625</v>
          </cell>
          <cell r="N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>
            <v>120</v>
          </cell>
          <cell r="H2033" t="str">
            <v>NL</v>
          </cell>
          <cell r="I2033" t="str">
            <v>EUR</v>
          </cell>
          <cell r="J2033">
            <v>1420765200</v>
          </cell>
          <cell r="K2033">
            <v>1417506853</v>
          </cell>
          <cell r="L2033" t="b">
            <v>1</v>
          </cell>
          <cell r="M2033">
            <v>508</v>
          </cell>
          <cell r="N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>
            <v>304</v>
          </cell>
          <cell r="H2034" t="str">
            <v>US</v>
          </cell>
          <cell r="I2034" t="str">
            <v>USD</v>
          </cell>
          <cell r="J2034">
            <v>1481778000</v>
          </cell>
          <cell r="K2034">
            <v>1479216874</v>
          </cell>
          <cell r="L2034" t="b">
            <v>1</v>
          </cell>
          <cell r="M2034">
            <v>531</v>
          </cell>
          <cell r="N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>
            <v>179</v>
          </cell>
          <cell r="H2035" t="str">
            <v>US</v>
          </cell>
          <cell r="I2035" t="str">
            <v>USD</v>
          </cell>
          <cell r="J2035">
            <v>1398477518</v>
          </cell>
          <cell r="K2035">
            <v>1395885518</v>
          </cell>
          <cell r="L2035" t="b">
            <v>1</v>
          </cell>
          <cell r="M2035">
            <v>158</v>
          </cell>
          <cell r="N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>
            <v>387</v>
          </cell>
          <cell r="H2036" t="str">
            <v>US</v>
          </cell>
          <cell r="I2036" t="str">
            <v>USD</v>
          </cell>
          <cell r="J2036">
            <v>1430981880</v>
          </cell>
          <cell r="K2036">
            <v>1426216033</v>
          </cell>
          <cell r="L2036" t="b">
            <v>1</v>
          </cell>
          <cell r="M2036">
            <v>508</v>
          </cell>
          <cell r="N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>
            <v>211</v>
          </cell>
          <cell r="H2037" t="str">
            <v>US</v>
          </cell>
          <cell r="I2037" t="str">
            <v>USD</v>
          </cell>
          <cell r="J2037">
            <v>1450486800</v>
          </cell>
          <cell r="K2037">
            <v>1446562807</v>
          </cell>
          <cell r="L2037" t="b">
            <v>1</v>
          </cell>
          <cell r="M2037">
            <v>644</v>
          </cell>
          <cell r="N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>
            <v>132</v>
          </cell>
          <cell r="H2038" t="str">
            <v>US</v>
          </cell>
          <cell r="I2038" t="str">
            <v>USD</v>
          </cell>
          <cell r="J2038">
            <v>1399668319</v>
          </cell>
          <cell r="K2038">
            <v>1397076319</v>
          </cell>
          <cell r="L2038" t="b">
            <v>1</v>
          </cell>
          <cell r="M2038">
            <v>848</v>
          </cell>
          <cell r="N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>
            <v>300</v>
          </cell>
          <cell r="H2039" t="str">
            <v>US</v>
          </cell>
          <cell r="I2039" t="str">
            <v>USD</v>
          </cell>
          <cell r="J2039">
            <v>1388383353</v>
          </cell>
          <cell r="K2039">
            <v>1383195753</v>
          </cell>
          <cell r="L2039" t="b">
            <v>1</v>
          </cell>
          <cell r="M2039">
            <v>429</v>
          </cell>
          <cell r="N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>
            <v>421</v>
          </cell>
          <cell r="H2040" t="str">
            <v>GB</v>
          </cell>
          <cell r="I2040" t="str">
            <v>GBP</v>
          </cell>
          <cell r="J2040">
            <v>1372701600</v>
          </cell>
          <cell r="K2040">
            <v>1369895421</v>
          </cell>
          <cell r="L2040" t="b">
            <v>1</v>
          </cell>
          <cell r="M2040">
            <v>204</v>
          </cell>
          <cell r="N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>
            <v>136</v>
          </cell>
          <cell r="H2041" t="str">
            <v>US</v>
          </cell>
          <cell r="I2041" t="str">
            <v>USD</v>
          </cell>
          <cell r="J2041">
            <v>1480568340</v>
          </cell>
          <cell r="K2041">
            <v>1477996325</v>
          </cell>
          <cell r="L2041" t="b">
            <v>1</v>
          </cell>
          <cell r="M2041">
            <v>379</v>
          </cell>
          <cell r="N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>
            <v>248</v>
          </cell>
          <cell r="H2042" t="str">
            <v>US</v>
          </cell>
          <cell r="I2042" t="str">
            <v>USD</v>
          </cell>
          <cell r="J2042">
            <v>1384557303</v>
          </cell>
          <cell r="K2042">
            <v>1383257703</v>
          </cell>
          <cell r="L2042" t="b">
            <v>1</v>
          </cell>
          <cell r="M2042">
            <v>271</v>
          </cell>
          <cell r="N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>
            <v>182</v>
          </cell>
          <cell r="H2043" t="str">
            <v>US</v>
          </cell>
          <cell r="I2043" t="str">
            <v>USD</v>
          </cell>
          <cell r="J2043">
            <v>1478785027</v>
          </cell>
          <cell r="K2043">
            <v>1476189427</v>
          </cell>
          <cell r="L2043" t="b">
            <v>0</v>
          </cell>
          <cell r="M2043">
            <v>120</v>
          </cell>
          <cell r="N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>
            <v>124</v>
          </cell>
          <cell r="H2044" t="str">
            <v>US</v>
          </cell>
          <cell r="I2044" t="str">
            <v>USD</v>
          </cell>
          <cell r="J2044">
            <v>1453481974</v>
          </cell>
          <cell r="K2044">
            <v>1448297974</v>
          </cell>
          <cell r="L2044" t="b">
            <v>0</v>
          </cell>
          <cell r="M2044">
            <v>140</v>
          </cell>
          <cell r="N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>
            <v>506</v>
          </cell>
          <cell r="H2045" t="str">
            <v>US</v>
          </cell>
          <cell r="I2045" t="str">
            <v>USD</v>
          </cell>
          <cell r="J2045">
            <v>1481432340</v>
          </cell>
          <cell r="K2045">
            <v>1476764077</v>
          </cell>
          <cell r="L2045" t="b">
            <v>0</v>
          </cell>
          <cell r="M2045">
            <v>193</v>
          </cell>
          <cell r="N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>
            <v>108</v>
          </cell>
          <cell r="H2046" t="str">
            <v>US</v>
          </cell>
          <cell r="I2046" t="str">
            <v>USD</v>
          </cell>
          <cell r="J2046">
            <v>1434212714</v>
          </cell>
          <cell r="K2046">
            <v>1431620714</v>
          </cell>
          <cell r="L2046" t="b">
            <v>0</v>
          </cell>
          <cell r="M2046">
            <v>180</v>
          </cell>
          <cell r="N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>
            <v>819</v>
          </cell>
          <cell r="H2047" t="str">
            <v>US</v>
          </cell>
          <cell r="I2047" t="str">
            <v>USD</v>
          </cell>
          <cell r="J2047">
            <v>1341799647</v>
          </cell>
          <cell r="K2047">
            <v>1339207647</v>
          </cell>
          <cell r="L2047" t="b">
            <v>0</v>
          </cell>
          <cell r="M2047">
            <v>263</v>
          </cell>
          <cell r="N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>
            <v>121</v>
          </cell>
          <cell r="H2048" t="str">
            <v>US</v>
          </cell>
          <cell r="I2048" t="str">
            <v>USD</v>
          </cell>
          <cell r="J2048">
            <v>1369282044</v>
          </cell>
          <cell r="K2048">
            <v>1366690044</v>
          </cell>
          <cell r="L2048" t="b">
            <v>0</v>
          </cell>
          <cell r="M2048">
            <v>217</v>
          </cell>
          <cell r="N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>
            <v>103</v>
          </cell>
          <cell r="H2049" t="str">
            <v>AU</v>
          </cell>
          <cell r="I2049" t="str">
            <v>AUD</v>
          </cell>
          <cell r="J2049">
            <v>1429228800</v>
          </cell>
          <cell r="K2049">
            <v>1426714870</v>
          </cell>
          <cell r="L2049" t="b">
            <v>0</v>
          </cell>
          <cell r="M2049">
            <v>443</v>
          </cell>
          <cell r="N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>
            <v>148</v>
          </cell>
          <cell r="H2050" t="str">
            <v>US</v>
          </cell>
          <cell r="I2050" t="str">
            <v>USD</v>
          </cell>
          <cell r="J2050">
            <v>1369323491</v>
          </cell>
          <cell r="K2050">
            <v>1366731491</v>
          </cell>
          <cell r="L2050" t="b">
            <v>0</v>
          </cell>
          <cell r="M2050">
            <v>1373</v>
          </cell>
          <cell r="N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>
            <v>120</v>
          </cell>
          <cell r="H2051" t="str">
            <v>GB</v>
          </cell>
          <cell r="I2051" t="str">
            <v>GBP</v>
          </cell>
          <cell r="J2051">
            <v>1386025140</v>
          </cell>
          <cell r="K2051">
            <v>1382963963</v>
          </cell>
          <cell r="L2051" t="b">
            <v>0</v>
          </cell>
          <cell r="M2051">
            <v>742</v>
          </cell>
          <cell r="N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>
            <v>473</v>
          </cell>
          <cell r="H2052" t="str">
            <v>US</v>
          </cell>
          <cell r="I2052" t="str">
            <v>USD</v>
          </cell>
          <cell r="J2052">
            <v>1433036578</v>
          </cell>
          <cell r="K2052">
            <v>1429580578</v>
          </cell>
          <cell r="L2052" t="b">
            <v>0</v>
          </cell>
          <cell r="M2052">
            <v>170</v>
          </cell>
          <cell r="N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>
            <v>130</v>
          </cell>
          <cell r="H2053" t="str">
            <v>US</v>
          </cell>
          <cell r="I2053" t="str">
            <v>USD</v>
          </cell>
          <cell r="J2053">
            <v>1388017937</v>
          </cell>
          <cell r="K2053">
            <v>1385425937</v>
          </cell>
          <cell r="L2053" t="b">
            <v>0</v>
          </cell>
          <cell r="M2053">
            <v>242</v>
          </cell>
          <cell r="N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>
            <v>353</v>
          </cell>
          <cell r="H2054" t="str">
            <v>US</v>
          </cell>
          <cell r="I2054" t="str">
            <v>USD</v>
          </cell>
          <cell r="J2054">
            <v>1455933653</v>
          </cell>
          <cell r="K2054">
            <v>1452045653</v>
          </cell>
          <cell r="L2054" t="b">
            <v>0</v>
          </cell>
          <cell r="M2054">
            <v>541</v>
          </cell>
          <cell r="N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>
            <v>101</v>
          </cell>
          <cell r="H2055" t="str">
            <v>US</v>
          </cell>
          <cell r="I2055" t="str">
            <v>USD</v>
          </cell>
          <cell r="J2055">
            <v>1448466551</v>
          </cell>
          <cell r="K2055">
            <v>1445870951</v>
          </cell>
          <cell r="L2055" t="b">
            <v>0</v>
          </cell>
          <cell r="M2055">
            <v>121</v>
          </cell>
          <cell r="N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>
            <v>114</v>
          </cell>
          <cell r="H2056" t="str">
            <v>GB</v>
          </cell>
          <cell r="I2056" t="str">
            <v>GBP</v>
          </cell>
          <cell r="J2056">
            <v>1399033810</v>
          </cell>
          <cell r="K2056">
            <v>1396441810</v>
          </cell>
          <cell r="L2056" t="b">
            <v>0</v>
          </cell>
          <cell r="M2056">
            <v>621</v>
          </cell>
          <cell r="N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>
            <v>167</v>
          </cell>
          <cell r="H2057" t="str">
            <v>US</v>
          </cell>
          <cell r="I2057" t="str">
            <v>USD</v>
          </cell>
          <cell r="J2057">
            <v>1417579200</v>
          </cell>
          <cell r="K2057">
            <v>1415031043</v>
          </cell>
          <cell r="L2057" t="b">
            <v>0</v>
          </cell>
          <cell r="M2057">
            <v>101</v>
          </cell>
          <cell r="N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>
            <v>153</v>
          </cell>
          <cell r="H2058" t="str">
            <v>US</v>
          </cell>
          <cell r="I2058" t="str">
            <v>USD</v>
          </cell>
          <cell r="J2058">
            <v>1366222542</v>
          </cell>
          <cell r="K2058">
            <v>1363630542</v>
          </cell>
          <cell r="L2058" t="b">
            <v>0</v>
          </cell>
          <cell r="M2058">
            <v>554</v>
          </cell>
          <cell r="N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>
            <v>202</v>
          </cell>
          <cell r="H2059" t="str">
            <v>GB</v>
          </cell>
          <cell r="I2059" t="str">
            <v>GBP</v>
          </cell>
          <cell r="J2059">
            <v>1456487532</v>
          </cell>
          <cell r="K2059">
            <v>1453895532</v>
          </cell>
          <cell r="L2059" t="b">
            <v>0</v>
          </cell>
          <cell r="M2059">
            <v>666</v>
          </cell>
          <cell r="N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>
            <v>168</v>
          </cell>
          <cell r="H2060" t="str">
            <v>GB</v>
          </cell>
          <cell r="I2060" t="str">
            <v>GBP</v>
          </cell>
          <cell r="J2060">
            <v>1425326400</v>
          </cell>
          <cell r="K2060">
            <v>1421916830</v>
          </cell>
          <cell r="L2060" t="b">
            <v>0</v>
          </cell>
          <cell r="M2060">
            <v>410</v>
          </cell>
          <cell r="N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>
            <v>143</v>
          </cell>
          <cell r="H2061" t="str">
            <v>US</v>
          </cell>
          <cell r="I2061" t="str">
            <v>USD</v>
          </cell>
          <cell r="J2061">
            <v>1454277540</v>
          </cell>
          <cell r="K2061">
            <v>1450880854</v>
          </cell>
          <cell r="L2061" t="b">
            <v>0</v>
          </cell>
          <cell r="M2061">
            <v>375</v>
          </cell>
          <cell r="N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>
            <v>196</v>
          </cell>
          <cell r="H2062" t="str">
            <v>US</v>
          </cell>
          <cell r="I2062" t="str">
            <v>USD</v>
          </cell>
          <cell r="J2062">
            <v>1406129150</v>
          </cell>
          <cell r="K2062">
            <v>1400945150</v>
          </cell>
          <cell r="L2062" t="b">
            <v>0</v>
          </cell>
          <cell r="M2062">
            <v>1364</v>
          </cell>
          <cell r="N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>
            <v>108</v>
          </cell>
          <cell r="H2063" t="str">
            <v>US</v>
          </cell>
          <cell r="I2063" t="str">
            <v>USD</v>
          </cell>
          <cell r="J2063">
            <v>1483208454</v>
          </cell>
          <cell r="K2063">
            <v>1480616454</v>
          </cell>
          <cell r="L2063" t="b">
            <v>0</v>
          </cell>
          <cell r="M2063">
            <v>35</v>
          </cell>
          <cell r="N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>
            <v>115</v>
          </cell>
          <cell r="H2064" t="str">
            <v>DK</v>
          </cell>
          <cell r="I2064" t="str">
            <v>DKK</v>
          </cell>
          <cell r="J2064">
            <v>1458807098</v>
          </cell>
          <cell r="K2064">
            <v>1456218698</v>
          </cell>
          <cell r="L2064" t="b">
            <v>0</v>
          </cell>
          <cell r="M2064">
            <v>203</v>
          </cell>
          <cell r="N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>
            <v>148</v>
          </cell>
          <cell r="H2065" t="str">
            <v>DE</v>
          </cell>
          <cell r="I2065" t="str">
            <v>EUR</v>
          </cell>
          <cell r="J2065">
            <v>1463333701</v>
          </cell>
          <cell r="K2065">
            <v>1460482501</v>
          </cell>
          <cell r="L2065" t="b">
            <v>0</v>
          </cell>
          <cell r="M2065">
            <v>49</v>
          </cell>
          <cell r="N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>
            <v>191</v>
          </cell>
          <cell r="H2066" t="str">
            <v>US</v>
          </cell>
          <cell r="I2066" t="str">
            <v>USD</v>
          </cell>
          <cell r="J2066">
            <v>1370001600</v>
          </cell>
          <cell r="K2066">
            <v>1366879523</v>
          </cell>
          <cell r="L2066" t="b">
            <v>0</v>
          </cell>
          <cell r="M2066">
            <v>5812</v>
          </cell>
          <cell r="N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>
            <v>199</v>
          </cell>
          <cell r="H2067" t="str">
            <v>GB</v>
          </cell>
          <cell r="I2067" t="str">
            <v>GBP</v>
          </cell>
          <cell r="J2067">
            <v>1387958429</v>
          </cell>
          <cell r="K2067">
            <v>1385366429</v>
          </cell>
          <cell r="L2067" t="b">
            <v>0</v>
          </cell>
          <cell r="M2067">
            <v>1556</v>
          </cell>
          <cell r="N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>
            <v>219</v>
          </cell>
          <cell r="H2068" t="str">
            <v>US</v>
          </cell>
          <cell r="I2068" t="str">
            <v>USD</v>
          </cell>
          <cell r="J2068">
            <v>1408818683</v>
          </cell>
          <cell r="K2068">
            <v>1406226683</v>
          </cell>
          <cell r="L2068" t="b">
            <v>0</v>
          </cell>
          <cell r="M2068">
            <v>65</v>
          </cell>
          <cell r="N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>
            <v>127</v>
          </cell>
          <cell r="H2069" t="str">
            <v>GB</v>
          </cell>
          <cell r="I2069" t="str">
            <v>GBP</v>
          </cell>
          <cell r="J2069">
            <v>1432499376</v>
          </cell>
          <cell r="K2069">
            <v>1429648176</v>
          </cell>
          <cell r="L2069" t="b">
            <v>0</v>
          </cell>
          <cell r="M2069">
            <v>10</v>
          </cell>
          <cell r="N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>
            <v>105</v>
          </cell>
          <cell r="H2070" t="str">
            <v>US</v>
          </cell>
          <cell r="I2070" t="str">
            <v>USD</v>
          </cell>
          <cell r="J2070">
            <v>1476994315</v>
          </cell>
          <cell r="K2070">
            <v>1474402315</v>
          </cell>
          <cell r="L2070" t="b">
            <v>0</v>
          </cell>
          <cell r="M2070">
            <v>76</v>
          </cell>
          <cell r="N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>
            <v>128</v>
          </cell>
          <cell r="H2071" t="str">
            <v>US</v>
          </cell>
          <cell r="I2071" t="str">
            <v>USD</v>
          </cell>
          <cell r="J2071">
            <v>1451776791</v>
          </cell>
          <cell r="K2071">
            <v>1449098391</v>
          </cell>
          <cell r="L2071" t="b">
            <v>0</v>
          </cell>
          <cell r="M2071">
            <v>263</v>
          </cell>
          <cell r="N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>
            <v>317</v>
          </cell>
          <cell r="H2072" t="str">
            <v>DE</v>
          </cell>
          <cell r="I2072" t="str">
            <v>EUR</v>
          </cell>
          <cell r="J2072">
            <v>1467128723</v>
          </cell>
          <cell r="K2072">
            <v>1464536723</v>
          </cell>
          <cell r="L2072" t="b">
            <v>0</v>
          </cell>
          <cell r="M2072">
            <v>1530</v>
          </cell>
          <cell r="N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>
            <v>281</v>
          </cell>
          <cell r="H2073" t="str">
            <v>US</v>
          </cell>
          <cell r="I2073" t="str">
            <v>USD</v>
          </cell>
          <cell r="J2073">
            <v>1475390484</v>
          </cell>
          <cell r="K2073">
            <v>1471502484</v>
          </cell>
          <cell r="L2073" t="b">
            <v>0</v>
          </cell>
          <cell r="M2073">
            <v>278</v>
          </cell>
          <cell r="N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>
            <v>111</v>
          </cell>
          <cell r="H2074" t="str">
            <v>US</v>
          </cell>
          <cell r="I2074" t="str">
            <v>USD</v>
          </cell>
          <cell r="J2074">
            <v>1462629432</v>
          </cell>
          <cell r="K2074">
            <v>1460037432</v>
          </cell>
          <cell r="L2074" t="b">
            <v>0</v>
          </cell>
          <cell r="M2074">
            <v>350</v>
          </cell>
          <cell r="N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>
            <v>153</v>
          </cell>
          <cell r="H2075" t="str">
            <v>US</v>
          </cell>
          <cell r="I2075" t="str">
            <v>USD</v>
          </cell>
          <cell r="J2075">
            <v>1431100918</v>
          </cell>
          <cell r="K2075">
            <v>1427212918</v>
          </cell>
          <cell r="L2075" t="b">
            <v>0</v>
          </cell>
          <cell r="M2075">
            <v>470</v>
          </cell>
          <cell r="N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>
            <v>103</v>
          </cell>
          <cell r="H2076" t="str">
            <v>US</v>
          </cell>
          <cell r="I2076" t="str">
            <v>USD</v>
          </cell>
          <cell r="J2076">
            <v>1462564182</v>
          </cell>
          <cell r="K2076">
            <v>1459972182</v>
          </cell>
          <cell r="L2076" t="b">
            <v>0</v>
          </cell>
          <cell r="M2076">
            <v>3</v>
          </cell>
          <cell r="N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>
            <v>1678</v>
          </cell>
          <cell r="H2077" t="str">
            <v>US</v>
          </cell>
          <cell r="I2077" t="str">
            <v>USD</v>
          </cell>
          <cell r="J2077">
            <v>1374769288</v>
          </cell>
          <cell r="K2077">
            <v>1372177288</v>
          </cell>
          <cell r="L2077" t="b">
            <v>0</v>
          </cell>
          <cell r="M2077">
            <v>8200</v>
          </cell>
          <cell r="N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>
            <v>543</v>
          </cell>
          <cell r="H2078" t="str">
            <v>GB</v>
          </cell>
          <cell r="I2078" t="str">
            <v>GBP</v>
          </cell>
          <cell r="J2078">
            <v>1406149689</v>
          </cell>
          <cell r="K2078">
            <v>1402693689</v>
          </cell>
          <cell r="L2078" t="b">
            <v>0</v>
          </cell>
          <cell r="M2078">
            <v>8359</v>
          </cell>
          <cell r="N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>
            <v>116</v>
          </cell>
          <cell r="H2079" t="str">
            <v>US</v>
          </cell>
          <cell r="I2079" t="str">
            <v>USD</v>
          </cell>
          <cell r="J2079">
            <v>1433538000</v>
          </cell>
          <cell r="K2079">
            <v>1428541276</v>
          </cell>
          <cell r="L2079" t="b">
            <v>0</v>
          </cell>
          <cell r="M2079">
            <v>188</v>
          </cell>
          <cell r="N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>
            <v>131</v>
          </cell>
          <cell r="H2080" t="str">
            <v>ES</v>
          </cell>
          <cell r="I2080" t="str">
            <v>EUR</v>
          </cell>
          <cell r="J2080">
            <v>1482085857</v>
          </cell>
          <cell r="K2080">
            <v>1479493857</v>
          </cell>
          <cell r="L2080" t="b">
            <v>0</v>
          </cell>
          <cell r="M2080">
            <v>48</v>
          </cell>
          <cell r="N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>
            <v>288</v>
          </cell>
          <cell r="H2081" t="str">
            <v>GB</v>
          </cell>
          <cell r="I2081" t="str">
            <v>GBP</v>
          </cell>
          <cell r="J2081">
            <v>1435258800</v>
          </cell>
          <cell r="K2081">
            <v>1432659793</v>
          </cell>
          <cell r="L2081" t="b">
            <v>0</v>
          </cell>
          <cell r="M2081">
            <v>607</v>
          </cell>
          <cell r="N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>
            <v>508</v>
          </cell>
          <cell r="H2082" t="str">
            <v>US</v>
          </cell>
          <cell r="I2082" t="str">
            <v>USD</v>
          </cell>
          <cell r="J2082">
            <v>1447286300</v>
          </cell>
          <cell r="K2082">
            <v>1444690700</v>
          </cell>
          <cell r="L2082" t="b">
            <v>0</v>
          </cell>
          <cell r="M2082">
            <v>50</v>
          </cell>
          <cell r="N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>
            <v>115</v>
          </cell>
          <cell r="H2083" t="str">
            <v>US</v>
          </cell>
          <cell r="I2083" t="str">
            <v>USD</v>
          </cell>
          <cell r="J2083">
            <v>1337144340</v>
          </cell>
          <cell r="K2083">
            <v>1333597555</v>
          </cell>
          <cell r="L2083" t="b">
            <v>0</v>
          </cell>
          <cell r="M2083">
            <v>55</v>
          </cell>
          <cell r="N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>
            <v>111</v>
          </cell>
          <cell r="H2084" t="str">
            <v>US</v>
          </cell>
          <cell r="I2084" t="str">
            <v>USD</v>
          </cell>
          <cell r="J2084">
            <v>1322106796</v>
          </cell>
          <cell r="K2084">
            <v>1316919196</v>
          </cell>
          <cell r="L2084" t="b">
            <v>0</v>
          </cell>
          <cell r="M2084">
            <v>38</v>
          </cell>
          <cell r="N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>
            <v>113</v>
          </cell>
          <cell r="H2085" t="str">
            <v>US</v>
          </cell>
          <cell r="I2085" t="str">
            <v>USD</v>
          </cell>
          <cell r="J2085">
            <v>1338830395</v>
          </cell>
          <cell r="K2085">
            <v>1336238395</v>
          </cell>
          <cell r="L2085" t="b">
            <v>0</v>
          </cell>
          <cell r="M2085">
            <v>25</v>
          </cell>
          <cell r="N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>
            <v>108</v>
          </cell>
          <cell r="H2086" t="str">
            <v>US</v>
          </cell>
          <cell r="I2086" t="str">
            <v>USD</v>
          </cell>
          <cell r="J2086">
            <v>1399186740</v>
          </cell>
          <cell r="K2086">
            <v>1396468782</v>
          </cell>
          <cell r="L2086" t="b">
            <v>0</v>
          </cell>
          <cell r="M2086">
            <v>46</v>
          </cell>
          <cell r="N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>
            <v>124</v>
          </cell>
          <cell r="H2087" t="str">
            <v>US</v>
          </cell>
          <cell r="I2087" t="str">
            <v>USD</v>
          </cell>
          <cell r="J2087">
            <v>1342382587</v>
          </cell>
          <cell r="K2087">
            <v>1339790587</v>
          </cell>
          <cell r="L2087" t="b">
            <v>0</v>
          </cell>
          <cell r="M2087">
            <v>83</v>
          </cell>
          <cell r="N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>
            <v>101</v>
          </cell>
          <cell r="H2088" t="str">
            <v>US</v>
          </cell>
          <cell r="I2088" t="str">
            <v>USD</v>
          </cell>
          <cell r="J2088">
            <v>1323838740</v>
          </cell>
          <cell r="K2088">
            <v>1321200332</v>
          </cell>
          <cell r="L2088" t="b">
            <v>0</v>
          </cell>
          <cell r="M2088">
            <v>35</v>
          </cell>
          <cell r="N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>
            <v>104</v>
          </cell>
          <cell r="H2089" t="str">
            <v>US</v>
          </cell>
          <cell r="I2089" t="str">
            <v>USD</v>
          </cell>
          <cell r="J2089">
            <v>1315457658</v>
          </cell>
          <cell r="K2089">
            <v>1312865658</v>
          </cell>
          <cell r="L2089" t="b">
            <v>0</v>
          </cell>
          <cell r="M2089">
            <v>25</v>
          </cell>
          <cell r="N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>
            <v>116</v>
          </cell>
          <cell r="H2090" t="str">
            <v>US</v>
          </cell>
          <cell r="I2090" t="str">
            <v>USD</v>
          </cell>
          <cell r="J2090">
            <v>1284177540</v>
          </cell>
          <cell r="K2090">
            <v>1281028152</v>
          </cell>
          <cell r="L2090" t="b">
            <v>0</v>
          </cell>
          <cell r="M2090">
            <v>75</v>
          </cell>
          <cell r="N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>
            <v>120</v>
          </cell>
          <cell r="H2091" t="str">
            <v>US</v>
          </cell>
          <cell r="I2091" t="str">
            <v>USD</v>
          </cell>
          <cell r="J2091">
            <v>1375408194</v>
          </cell>
          <cell r="K2091">
            <v>1372384194</v>
          </cell>
          <cell r="L2091" t="b">
            <v>0</v>
          </cell>
          <cell r="M2091">
            <v>62</v>
          </cell>
          <cell r="N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>
            <v>115</v>
          </cell>
          <cell r="H2092" t="str">
            <v>US</v>
          </cell>
          <cell r="I2092" t="str">
            <v>USD</v>
          </cell>
          <cell r="J2092">
            <v>1361696955</v>
          </cell>
          <cell r="K2092">
            <v>1359104955</v>
          </cell>
          <cell r="L2092" t="b">
            <v>0</v>
          </cell>
          <cell r="M2092">
            <v>160</v>
          </cell>
          <cell r="N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>
            <v>120</v>
          </cell>
          <cell r="H2093" t="str">
            <v>US</v>
          </cell>
          <cell r="I2093" t="str">
            <v>USD</v>
          </cell>
          <cell r="J2093">
            <v>1299009600</v>
          </cell>
          <cell r="K2093">
            <v>1294818278</v>
          </cell>
          <cell r="L2093" t="b">
            <v>0</v>
          </cell>
          <cell r="M2093">
            <v>246</v>
          </cell>
          <cell r="N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>
            <v>101</v>
          </cell>
          <cell r="H2094" t="str">
            <v>US</v>
          </cell>
          <cell r="I2094" t="str">
            <v>USD</v>
          </cell>
          <cell r="J2094">
            <v>1318006732</v>
          </cell>
          <cell r="K2094">
            <v>1312822732</v>
          </cell>
          <cell r="L2094" t="b">
            <v>0</v>
          </cell>
          <cell r="M2094">
            <v>55</v>
          </cell>
          <cell r="N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>
            <v>102</v>
          </cell>
          <cell r="H2095" t="str">
            <v>US</v>
          </cell>
          <cell r="I2095" t="str">
            <v>USD</v>
          </cell>
          <cell r="J2095">
            <v>1356211832</v>
          </cell>
          <cell r="K2095">
            <v>1351024232</v>
          </cell>
          <cell r="L2095" t="b">
            <v>0</v>
          </cell>
          <cell r="M2095">
            <v>23</v>
          </cell>
          <cell r="N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>
            <v>121</v>
          </cell>
          <cell r="H2096" t="str">
            <v>US</v>
          </cell>
          <cell r="I2096" t="str">
            <v>USD</v>
          </cell>
          <cell r="J2096">
            <v>1330916400</v>
          </cell>
          <cell r="K2096">
            <v>1327969730</v>
          </cell>
          <cell r="L2096" t="b">
            <v>0</v>
          </cell>
          <cell r="M2096">
            <v>72</v>
          </cell>
          <cell r="N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>
            <v>100</v>
          </cell>
          <cell r="H2097" t="str">
            <v>US</v>
          </cell>
          <cell r="I2097" t="str">
            <v>USD</v>
          </cell>
          <cell r="J2097">
            <v>1317576973</v>
          </cell>
          <cell r="K2097">
            <v>1312392973</v>
          </cell>
          <cell r="L2097" t="b">
            <v>0</v>
          </cell>
          <cell r="M2097">
            <v>22</v>
          </cell>
          <cell r="N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>
            <v>102</v>
          </cell>
          <cell r="H2098" t="str">
            <v>US</v>
          </cell>
          <cell r="I2098" t="str">
            <v>USD</v>
          </cell>
          <cell r="J2098">
            <v>1351223940</v>
          </cell>
          <cell r="K2098">
            <v>1349892735</v>
          </cell>
          <cell r="L2098" t="b">
            <v>0</v>
          </cell>
          <cell r="M2098">
            <v>14</v>
          </cell>
          <cell r="N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>
            <v>100</v>
          </cell>
          <cell r="H2099" t="str">
            <v>US</v>
          </cell>
          <cell r="I2099" t="str">
            <v>USD</v>
          </cell>
          <cell r="J2099">
            <v>1322751735</v>
          </cell>
          <cell r="K2099">
            <v>1317564135</v>
          </cell>
          <cell r="L2099" t="b">
            <v>0</v>
          </cell>
          <cell r="M2099">
            <v>38</v>
          </cell>
          <cell r="N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>
            <v>100</v>
          </cell>
          <cell r="H2100" t="str">
            <v>US</v>
          </cell>
          <cell r="I2100" t="str">
            <v>USD</v>
          </cell>
          <cell r="J2100">
            <v>1331174635</v>
          </cell>
          <cell r="K2100">
            <v>1328582635</v>
          </cell>
          <cell r="L2100" t="b">
            <v>0</v>
          </cell>
          <cell r="M2100">
            <v>32</v>
          </cell>
          <cell r="N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>
            <v>132</v>
          </cell>
          <cell r="H2101" t="str">
            <v>US</v>
          </cell>
          <cell r="I2101" t="str">
            <v>USD</v>
          </cell>
          <cell r="J2101">
            <v>1435808400</v>
          </cell>
          <cell r="K2101">
            <v>1434650084</v>
          </cell>
          <cell r="L2101" t="b">
            <v>0</v>
          </cell>
          <cell r="M2101">
            <v>63</v>
          </cell>
          <cell r="N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>
            <v>137</v>
          </cell>
          <cell r="H2102" t="str">
            <v>US</v>
          </cell>
          <cell r="I2102" t="str">
            <v>USD</v>
          </cell>
          <cell r="J2102">
            <v>1341028740</v>
          </cell>
          <cell r="K2102">
            <v>1339704141</v>
          </cell>
          <cell r="L2102" t="b">
            <v>0</v>
          </cell>
          <cell r="M2102">
            <v>27</v>
          </cell>
          <cell r="N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>
            <v>113</v>
          </cell>
          <cell r="H2103" t="str">
            <v>US</v>
          </cell>
          <cell r="I2103" t="str">
            <v>USD</v>
          </cell>
          <cell r="J2103">
            <v>1329104114</v>
          </cell>
          <cell r="K2103">
            <v>1323920114</v>
          </cell>
          <cell r="L2103" t="b">
            <v>0</v>
          </cell>
          <cell r="M2103">
            <v>44</v>
          </cell>
          <cell r="N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>
            <v>136</v>
          </cell>
          <cell r="H2104" t="str">
            <v>US</v>
          </cell>
          <cell r="I2104" t="str">
            <v>USD</v>
          </cell>
          <cell r="J2104">
            <v>1304628648</v>
          </cell>
          <cell r="K2104">
            <v>1302036648</v>
          </cell>
          <cell r="L2104" t="b">
            <v>0</v>
          </cell>
          <cell r="M2104">
            <v>38</v>
          </cell>
          <cell r="N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>
            <v>146</v>
          </cell>
          <cell r="H2105" t="str">
            <v>US</v>
          </cell>
          <cell r="I2105" t="str">
            <v>USD</v>
          </cell>
          <cell r="J2105">
            <v>1352488027</v>
          </cell>
          <cell r="K2105">
            <v>1349892427</v>
          </cell>
          <cell r="L2105" t="b">
            <v>0</v>
          </cell>
          <cell r="M2105">
            <v>115</v>
          </cell>
          <cell r="N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>
            <v>130</v>
          </cell>
          <cell r="H2106" t="str">
            <v>US</v>
          </cell>
          <cell r="I2106" t="str">
            <v>USD</v>
          </cell>
          <cell r="J2106">
            <v>1369958400</v>
          </cell>
          <cell r="K2106">
            <v>1367286434</v>
          </cell>
          <cell r="L2106" t="b">
            <v>0</v>
          </cell>
          <cell r="M2106">
            <v>37</v>
          </cell>
          <cell r="N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>
            <v>254</v>
          </cell>
          <cell r="H2107" t="str">
            <v>US</v>
          </cell>
          <cell r="I2107" t="str">
            <v>USD</v>
          </cell>
          <cell r="J2107">
            <v>1416542400</v>
          </cell>
          <cell r="K2107">
            <v>1415472953</v>
          </cell>
          <cell r="L2107" t="b">
            <v>0</v>
          </cell>
          <cell r="M2107">
            <v>99</v>
          </cell>
          <cell r="N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>
            <v>107</v>
          </cell>
          <cell r="H2108" t="str">
            <v>US</v>
          </cell>
          <cell r="I2108" t="str">
            <v>USD</v>
          </cell>
          <cell r="J2108">
            <v>1359176974</v>
          </cell>
          <cell r="K2108">
            <v>1356584974</v>
          </cell>
          <cell r="L2108" t="b">
            <v>0</v>
          </cell>
          <cell r="M2108">
            <v>44</v>
          </cell>
          <cell r="N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>
            <v>108</v>
          </cell>
          <cell r="H2109" t="str">
            <v>US</v>
          </cell>
          <cell r="I2109" t="str">
            <v>USD</v>
          </cell>
          <cell r="J2109">
            <v>1415815393</v>
          </cell>
          <cell r="K2109">
            <v>1413997393</v>
          </cell>
          <cell r="L2109" t="b">
            <v>0</v>
          </cell>
          <cell r="M2109">
            <v>58</v>
          </cell>
          <cell r="N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>
            <v>107</v>
          </cell>
          <cell r="H2110" t="str">
            <v>US</v>
          </cell>
          <cell r="I2110" t="str">
            <v>USD</v>
          </cell>
          <cell r="J2110">
            <v>1347249300</v>
          </cell>
          <cell r="K2110">
            <v>1344917580</v>
          </cell>
          <cell r="L2110" t="b">
            <v>0</v>
          </cell>
          <cell r="M2110">
            <v>191</v>
          </cell>
          <cell r="N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>
            <v>107</v>
          </cell>
          <cell r="H2111" t="str">
            <v>US</v>
          </cell>
          <cell r="I2111" t="str">
            <v>USD</v>
          </cell>
          <cell r="J2111">
            <v>1436115617</v>
          </cell>
          <cell r="K2111">
            <v>1433523617</v>
          </cell>
          <cell r="L2111" t="b">
            <v>0</v>
          </cell>
          <cell r="M2111">
            <v>40</v>
          </cell>
          <cell r="N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>
            <v>100</v>
          </cell>
          <cell r="H2112" t="str">
            <v>US</v>
          </cell>
          <cell r="I2112" t="str">
            <v>USD</v>
          </cell>
          <cell r="J2112">
            <v>1401253140</v>
          </cell>
          <cell r="K2112">
            <v>1398873969</v>
          </cell>
          <cell r="L2112" t="b">
            <v>0</v>
          </cell>
          <cell r="M2112">
            <v>38</v>
          </cell>
          <cell r="N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>
            <v>107</v>
          </cell>
          <cell r="H2113" t="str">
            <v>US</v>
          </cell>
          <cell r="I2113" t="str">
            <v>USD</v>
          </cell>
          <cell r="J2113">
            <v>1313370000</v>
          </cell>
          <cell r="K2113">
            <v>1307594625</v>
          </cell>
          <cell r="L2113" t="b">
            <v>0</v>
          </cell>
          <cell r="M2113">
            <v>39</v>
          </cell>
          <cell r="N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>
            <v>100</v>
          </cell>
          <cell r="H2114" t="str">
            <v>US</v>
          </cell>
          <cell r="I2114" t="str">
            <v>USD</v>
          </cell>
          <cell r="J2114">
            <v>1366064193</v>
          </cell>
          <cell r="K2114">
            <v>1364854593</v>
          </cell>
          <cell r="L2114" t="b">
            <v>0</v>
          </cell>
          <cell r="M2114">
            <v>11</v>
          </cell>
          <cell r="N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>
            <v>105</v>
          </cell>
          <cell r="H2115" t="str">
            <v>US</v>
          </cell>
          <cell r="I2115" t="str">
            <v>USD</v>
          </cell>
          <cell r="J2115">
            <v>1411505176</v>
          </cell>
          <cell r="K2115">
            <v>1408481176</v>
          </cell>
          <cell r="L2115" t="b">
            <v>0</v>
          </cell>
          <cell r="M2115">
            <v>107</v>
          </cell>
          <cell r="N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>
            <v>105</v>
          </cell>
          <cell r="H2116" t="str">
            <v>US</v>
          </cell>
          <cell r="I2116" t="str">
            <v>USD</v>
          </cell>
          <cell r="J2116">
            <v>1291870740</v>
          </cell>
          <cell r="K2116">
            <v>1286480070</v>
          </cell>
          <cell r="L2116" t="b">
            <v>0</v>
          </cell>
          <cell r="M2116">
            <v>147</v>
          </cell>
          <cell r="N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>
            <v>226</v>
          </cell>
          <cell r="H2117" t="str">
            <v>US</v>
          </cell>
          <cell r="I2117" t="str">
            <v>USD</v>
          </cell>
          <cell r="J2117">
            <v>1298167001</v>
          </cell>
          <cell r="K2117">
            <v>1295575001</v>
          </cell>
          <cell r="L2117" t="b">
            <v>0</v>
          </cell>
          <cell r="M2117">
            <v>36</v>
          </cell>
          <cell r="N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>
            <v>101</v>
          </cell>
          <cell r="H2118" t="str">
            <v>US</v>
          </cell>
          <cell r="I2118" t="str">
            <v>USD</v>
          </cell>
          <cell r="J2118">
            <v>1349203203</v>
          </cell>
          <cell r="K2118">
            <v>1345056003</v>
          </cell>
          <cell r="L2118" t="b">
            <v>0</v>
          </cell>
          <cell r="M2118">
            <v>92</v>
          </cell>
          <cell r="N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>
            <v>148</v>
          </cell>
          <cell r="H2119" t="str">
            <v>US</v>
          </cell>
          <cell r="I2119" t="str">
            <v>USD</v>
          </cell>
          <cell r="J2119">
            <v>1445921940</v>
          </cell>
          <cell r="K2119">
            <v>1444699549</v>
          </cell>
          <cell r="L2119" t="b">
            <v>0</v>
          </cell>
          <cell r="M2119">
            <v>35</v>
          </cell>
          <cell r="N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>
            <v>135</v>
          </cell>
          <cell r="H2120" t="str">
            <v>US</v>
          </cell>
          <cell r="I2120" t="str">
            <v>USD</v>
          </cell>
          <cell r="J2120">
            <v>1311538136</v>
          </cell>
          <cell r="K2120">
            <v>1308946136</v>
          </cell>
          <cell r="L2120" t="b">
            <v>0</v>
          </cell>
          <cell r="M2120">
            <v>17</v>
          </cell>
          <cell r="N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>
            <v>101</v>
          </cell>
          <cell r="H2121" t="str">
            <v>US</v>
          </cell>
          <cell r="I2121" t="str">
            <v>USD</v>
          </cell>
          <cell r="J2121">
            <v>1345086445</v>
          </cell>
          <cell r="K2121">
            <v>1342494445</v>
          </cell>
          <cell r="L2121" t="b">
            <v>0</v>
          </cell>
          <cell r="M2121">
            <v>22</v>
          </cell>
          <cell r="N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>
            <v>101</v>
          </cell>
          <cell r="H2122" t="str">
            <v>US</v>
          </cell>
          <cell r="I2122" t="str">
            <v>USD</v>
          </cell>
          <cell r="J2122">
            <v>1388617736</v>
          </cell>
          <cell r="K2122">
            <v>1384384136</v>
          </cell>
          <cell r="L2122" t="b">
            <v>0</v>
          </cell>
          <cell r="M2122">
            <v>69</v>
          </cell>
          <cell r="N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>
            <v>1</v>
          </cell>
          <cell r="H2123" t="str">
            <v>CH</v>
          </cell>
          <cell r="I2123" t="str">
            <v>CHF</v>
          </cell>
          <cell r="J2123">
            <v>1484156948</v>
          </cell>
          <cell r="K2123">
            <v>1481564948</v>
          </cell>
          <cell r="L2123" t="b">
            <v>0</v>
          </cell>
          <cell r="M2123">
            <v>10</v>
          </cell>
          <cell r="N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>
            <v>0</v>
          </cell>
          <cell r="H2124" t="str">
            <v>MX</v>
          </cell>
          <cell r="I2124" t="str">
            <v>MXN</v>
          </cell>
          <cell r="J2124">
            <v>1483773169</v>
          </cell>
          <cell r="K2124">
            <v>1481181169</v>
          </cell>
          <cell r="L2124" t="b">
            <v>0</v>
          </cell>
          <cell r="M2124">
            <v>3</v>
          </cell>
          <cell r="N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>
            <v>10</v>
          </cell>
          <cell r="H2125" t="str">
            <v>US</v>
          </cell>
          <cell r="I2125" t="str">
            <v>USD</v>
          </cell>
          <cell r="J2125">
            <v>1268636340</v>
          </cell>
          <cell r="K2125">
            <v>1263982307</v>
          </cell>
          <cell r="L2125" t="b">
            <v>0</v>
          </cell>
          <cell r="M2125">
            <v>5</v>
          </cell>
          <cell r="N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>
            <v>10</v>
          </cell>
          <cell r="H2126" t="str">
            <v>US</v>
          </cell>
          <cell r="I2126" t="str">
            <v>USD</v>
          </cell>
          <cell r="J2126">
            <v>1291093200</v>
          </cell>
          <cell r="K2126">
            <v>1286930435</v>
          </cell>
          <cell r="L2126" t="b">
            <v>0</v>
          </cell>
          <cell r="M2126">
            <v>5</v>
          </cell>
          <cell r="N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>
            <v>1</v>
          </cell>
          <cell r="H2127" t="str">
            <v>US</v>
          </cell>
          <cell r="I2127" t="str">
            <v>USD</v>
          </cell>
          <cell r="J2127">
            <v>1438734833</v>
          </cell>
          <cell r="K2127">
            <v>1436142833</v>
          </cell>
          <cell r="L2127" t="b">
            <v>0</v>
          </cell>
          <cell r="M2127">
            <v>27</v>
          </cell>
          <cell r="N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>
            <v>0</v>
          </cell>
          <cell r="H2128" t="str">
            <v>US</v>
          </cell>
          <cell r="I2128" t="str">
            <v>USD</v>
          </cell>
          <cell r="J2128">
            <v>1418080887</v>
          </cell>
          <cell r="K2128">
            <v>1415488887</v>
          </cell>
          <cell r="L2128" t="b">
            <v>0</v>
          </cell>
          <cell r="M2128">
            <v>2</v>
          </cell>
          <cell r="N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>
            <v>29</v>
          </cell>
          <cell r="H2129" t="str">
            <v>GB</v>
          </cell>
          <cell r="I2129" t="str">
            <v>GBP</v>
          </cell>
          <cell r="J2129">
            <v>1426158463</v>
          </cell>
          <cell r="K2129">
            <v>1423570063</v>
          </cell>
          <cell r="L2129" t="b">
            <v>0</v>
          </cell>
          <cell r="M2129">
            <v>236</v>
          </cell>
          <cell r="N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>
            <v>0</v>
          </cell>
          <cell r="H2130" t="str">
            <v>CA</v>
          </cell>
          <cell r="I2130" t="str">
            <v>CAD</v>
          </cell>
          <cell r="J2130">
            <v>1411324369</v>
          </cell>
          <cell r="K2130">
            <v>1406140369</v>
          </cell>
          <cell r="L2130" t="b">
            <v>0</v>
          </cell>
          <cell r="M2130">
            <v>1</v>
          </cell>
          <cell r="N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>
            <v>12</v>
          </cell>
          <cell r="H2131" t="str">
            <v>US</v>
          </cell>
          <cell r="I2131" t="str">
            <v>USD</v>
          </cell>
          <cell r="J2131">
            <v>1457570100</v>
          </cell>
          <cell r="K2131">
            <v>1454978100</v>
          </cell>
          <cell r="L2131" t="b">
            <v>0</v>
          </cell>
          <cell r="M2131">
            <v>12</v>
          </cell>
          <cell r="N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>
            <v>0</v>
          </cell>
          <cell r="H2132" t="str">
            <v>US</v>
          </cell>
          <cell r="I2132" t="str">
            <v>USD</v>
          </cell>
          <cell r="J2132">
            <v>1408154663</v>
          </cell>
          <cell r="K2132">
            <v>1405130663</v>
          </cell>
          <cell r="L2132" t="b">
            <v>0</v>
          </cell>
          <cell r="M2132">
            <v>4</v>
          </cell>
          <cell r="N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>
            <v>5</v>
          </cell>
          <cell r="H2133" t="str">
            <v>US</v>
          </cell>
          <cell r="I2133" t="str">
            <v>USD</v>
          </cell>
          <cell r="J2133">
            <v>1436677091</v>
          </cell>
          <cell r="K2133">
            <v>1434085091</v>
          </cell>
          <cell r="L2133" t="b">
            <v>0</v>
          </cell>
          <cell r="M2133">
            <v>3</v>
          </cell>
          <cell r="N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>
            <v>2</v>
          </cell>
          <cell r="H2134" t="str">
            <v>US</v>
          </cell>
          <cell r="I2134" t="str">
            <v>USD</v>
          </cell>
          <cell r="J2134">
            <v>1391427692</v>
          </cell>
          <cell r="K2134">
            <v>1388835692</v>
          </cell>
          <cell r="L2134" t="b">
            <v>0</v>
          </cell>
          <cell r="M2134">
            <v>99</v>
          </cell>
          <cell r="N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>
            <v>2</v>
          </cell>
          <cell r="H2135" t="str">
            <v>US</v>
          </cell>
          <cell r="I2135" t="str">
            <v>USD</v>
          </cell>
          <cell r="J2135">
            <v>1303628340</v>
          </cell>
          <cell r="K2135">
            <v>1300328399</v>
          </cell>
          <cell r="L2135" t="b">
            <v>0</v>
          </cell>
          <cell r="M2135">
            <v>3</v>
          </cell>
          <cell r="N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>
            <v>2</v>
          </cell>
          <cell r="H2136" t="str">
            <v>US</v>
          </cell>
          <cell r="I2136" t="str">
            <v>USD</v>
          </cell>
          <cell r="J2136">
            <v>1367097391</v>
          </cell>
          <cell r="K2136">
            <v>1364505391</v>
          </cell>
          <cell r="L2136" t="b">
            <v>0</v>
          </cell>
          <cell r="M2136">
            <v>3</v>
          </cell>
          <cell r="N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>
            <v>10</v>
          </cell>
          <cell r="H2137" t="str">
            <v>US</v>
          </cell>
          <cell r="I2137" t="str">
            <v>USD</v>
          </cell>
          <cell r="J2137">
            <v>1349392033</v>
          </cell>
          <cell r="K2137">
            <v>1346800033</v>
          </cell>
          <cell r="L2137" t="b">
            <v>0</v>
          </cell>
          <cell r="M2137">
            <v>22</v>
          </cell>
          <cell r="N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>
            <v>0</v>
          </cell>
          <cell r="H2138" t="str">
            <v>US</v>
          </cell>
          <cell r="I2138" t="str">
            <v>USD</v>
          </cell>
          <cell r="J2138">
            <v>1382184786</v>
          </cell>
          <cell r="K2138">
            <v>1379592786</v>
          </cell>
          <cell r="L2138" t="b">
            <v>0</v>
          </cell>
          <cell r="M2138">
            <v>4</v>
          </cell>
          <cell r="N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>
            <v>28</v>
          </cell>
          <cell r="H2139" t="str">
            <v>CA</v>
          </cell>
          <cell r="I2139" t="str">
            <v>CAD</v>
          </cell>
          <cell r="J2139">
            <v>1417804229</v>
          </cell>
          <cell r="K2139">
            <v>1415212229</v>
          </cell>
          <cell r="L2139" t="b">
            <v>0</v>
          </cell>
          <cell r="M2139">
            <v>534</v>
          </cell>
          <cell r="N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>
            <v>13</v>
          </cell>
          <cell r="H2140" t="str">
            <v>GB</v>
          </cell>
          <cell r="I2140" t="str">
            <v>GBP</v>
          </cell>
          <cell r="J2140">
            <v>1383959939</v>
          </cell>
          <cell r="K2140">
            <v>1381364339</v>
          </cell>
          <cell r="L2140" t="b">
            <v>0</v>
          </cell>
          <cell r="M2140">
            <v>12</v>
          </cell>
          <cell r="N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>
            <v>5</v>
          </cell>
          <cell r="H2141" t="str">
            <v>US</v>
          </cell>
          <cell r="I2141" t="str">
            <v>USD</v>
          </cell>
          <cell r="J2141">
            <v>1478196008</v>
          </cell>
          <cell r="K2141">
            <v>1475604008</v>
          </cell>
          <cell r="L2141" t="b">
            <v>0</v>
          </cell>
          <cell r="M2141">
            <v>56</v>
          </cell>
          <cell r="N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>
            <v>0</v>
          </cell>
          <cell r="H2142" t="str">
            <v>US</v>
          </cell>
          <cell r="I2142" t="str">
            <v>USD</v>
          </cell>
          <cell r="J2142">
            <v>1357934424</v>
          </cell>
          <cell r="K2142">
            <v>1355342424</v>
          </cell>
          <cell r="L2142" t="b">
            <v>0</v>
          </cell>
          <cell r="M2142">
            <v>11</v>
          </cell>
          <cell r="N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>
            <v>0</v>
          </cell>
          <cell r="H2143" t="str">
            <v>US</v>
          </cell>
          <cell r="I2143" t="str">
            <v>USD</v>
          </cell>
          <cell r="J2143">
            <v>1415947159</v>
          </cell>
          <cell r="K2143">
            <v>1413351559</v>
          </cell>
          <cell r="L2143" t="b">
            <v>0</v>
          </cell>
          <cell r="M2143">
            <v>0</v>
          </cell>
          <cell r="N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>
            <v>6</v>
          </cell>
          <cell r="H2144" t="str">
            <v>DE</v>
          </cell>
          <cell r="I2144" t="str">
            <v>EUR</v>
          </cell>
          <cell r="J2144">
            <v>1451494210</v>
          </cell>
          <cell r="K2144">
            <v>1449075010</v>
          </cell>
          <cell r="L2144" t="b">
            <v>0</v>
          </cell>
          <cell r="M2144">
            <v>12</v>
          </cell>
          <cell r="N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>
            <v>11</v>
          </cell>
          <cell r="H2145" t="str">
            <v>US</v>
          </cell>
          <cell r="I2145" t="str">
            <v>USD</v>
          </cell>
          <cell r="J2145">
            <v>1279738800</v>
          </cell>
          <cell r="K2145">
            <v>1275599812</v>
          </cell>
          <cell r="L2145" t="b">
            <v>0</v>
          </cell>
          <cell r="M2145">
            <v>5</v>
          </cell>
          <cell r="N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>
            <v>2</v>
          </cell>
          <cell r="H2146" t="str">
            <v>US</v>
          </cell>
          <cell r="I2146" t="str">
            <v>USD</v>
          </cell>
          <cell r="J2146">
            <v>1379164040</v>
          </cell>
          <cell r="K2146">
            <v>1376399240</v>
          </cell>
          <cell r="L2146" t="b">
            <v>0</v>
          </cell>
          <cell r="M2146">
            <v>24</v>
          </cell>
          <cell r="N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>
            <v>30</v>
          </cell>
          <cell r="H2147" t="str">
            <v>US</v>
          </cell>
          <cell r="I2147" t="str">
            <v>USD</v>
          </cell>
          <cell r="J2147">
            <v>1385534514</v>
          </cell>
          <cell r="K2147">
            <v>1382938914</v>
          </cell>
          <cell r="L2147" t="b">
            <v>0</v>
          </cell>
          <cell r="M2147">
            <v>89</v>
          </cell>
          <cell r="N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>
            <v>0</v>
          </cell>
          <cell r="H2148" t="str">
            <v>US</v>
          </cell>
          <cell r="I2148" t="str">
            <v>USD</v>
          </cell>
          <cell r="J2148">
            <v>1455207510</v>
          </cell>
          <cell r="K2148">
            <v>1453997910</v>
          </cell>
          <cell r="L2148" t="b">
            <v>0</v>
          </cell>
          <cell r="M2148">
            <v>1</v>
          </cell>
          <cell r="N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>
            <v>1</v>
          </cell>
          <cell r="H2149" t="str">
            <v>US</v>
          </cell>
          <cell r="I2149" t="str">
            <v>USD</v>
          </cell>
          <cell r="J2149">
            <v>1416125148</v>
          </cell>
          <cell r="K2149">
            <v>1413356748</v>
          </cell>
          <cell r="L2149" t="b">
            <v>0</v>
          </cell>
          <cell r="M2149">
            <v>55</v>
          </cell>
          <cell r="N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>
            <v>2</v>
          </cell>
          <cell r="H2150" t="str">
            <v>GB</v>
          </cell>
          <cell r="I2150" t="str">
            <v>GBP</v>
          </cell>
          <cell r="J2150">
            <v>1427992582</v>
          </cell>
          <cell r="K2150">
            <v>1425404182</v>
          </cell>
          <cell r="L2150" t="b">
            <v>0</v>
          </cell>
          <cell r="M2150">
            <v>2</v>
          </cell>
          <cell r="N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>
            <v>0</v>
          </cell>
          <cell r="H2151" t="str">
            <v>US</v>
          </cell>
          <cell r="I2151" t="str">
            <v>USD</v>
          </cell>
          <cell r="J2151">
            <v>1280534400</v>
          </cell>
          <cell r="K2151">
            <v>1277512556</v>
          </cell>
          <cell r="L2151" t="b">
            <v>0</v>
          </cell>
          <cell r="M2151">
            <v>0</v>
          </cell>
          <cell r="N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>
            <v>1</v>
          </cell>
          <cell r="H2152" t="str">
            <v>NO</v>
          </cell>
          <cell r="I2152" t="str">
            <v>NOK</v>
          </cell>
          <cell r="J2152">
            <v>1468392599</v>
          </cell>
          <cell r="K2152">
            <v>1465800599</v>
          </cell>
          <cell r="L2152" t="b">
            <v>0</v>
          </cell>
          <cell r="M2152">
            <v>4</v>
          </cell>
          <cell r="N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>
            <v>0</v>
          </cell>
          <cell r="H2153" t="str">
            <v>US</v>
          </cell>
          <cell r="I2153" t="str">
            <v>USD</v>
          </cell>
          <cell r="J2153">
            <v>1467231614</v>
          </cell>
          <cell r="K2153">
            <v>1464639614</v>
          </cell>
          <cell r="L2153" t="b">
            <v>0</v>
          </cell>
          <cell r="M2153">
            <v>6</v>
          </cell>
          <cell r="N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>
            <v>0</v>
          </cell>
          <cell r="H2154" t="str">
            <v>US</v>
          </cell>
          <cell r="I2154" t="str">
            <v>USD</v>
          </cell>
          <cell r="J2154">
            <v>1394909909</v>
          </cell>
          <cell r="K2154">
            <v>1392321509</v>
          </cell>
          <cell r="L2154" t="b">
            <v>0</v>
          </cell>
          <cell r="M2154">
            <v>4</v>
          </cell>
          <cell r="N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>
            <v>0</v>
          </cell>
          <cell r="H2155" t="str">
            <v>US</v>
          </cell>
          <cell r="I2155" t="str">
            <v>USD</v>
          </cell>
          <cell r="J2155">
            <v>1420876740</v>
          </cell>
          <cell r="K2155">
            <v>1417470718</v>
          </cell>
          <cell r="L2155" t="b">
            <v>0</v>
          </cell>
          <cell r="M2155">
            <v>4</v>
          </cell>
          <cell r="N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>
            <v>1</v>
          </cell>
          <cell r="H2156" t="str">
            <v>US</v>
          </cell>
          <cell r="I2156" t="str">
            <v>USD</v>
          </cell>
          <cell r="J2156">
            <v>1390921827</v>
          </cell>
          <cell r="K2156">
            <v>1389193827</v>
          </cell>
          <cell r="L2156" t="b">
            <v>0</v>
          </cell>
          <cell r="M2156">
            <v>2</v>
          </cell>
          <cell r="N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>
            <v>2</v>
          </cell>
          <cell r="H2157" t="str">
            <v>GB</v>
          </cell>
          <cell r="I2157" t="str">
            <v>GBP</v>
          </cell>
          <cell r="J2157">
            <v>1459443385</v>
          </cell>
          <cell r="K2157">
            <v>1456854985</v>
          </cell>
          <cell r="L2157" t="b">
            <v>0</v>
          </cell>
          <cell r="M2157">
            <v>5</v>
          </cell>
          <cell r="N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>
            <v>3</v>
          </cell>
          <cell r="H2158" t="str">
            <v>US</v>
          </cell>
          <cell r="I2158" t="str">
            <v>USD</v>
          </cell>
          <cell r="J2158">
            <v>1379363406</v>
          </cell>
          <cell r="K2158">
            <v>1375475406</v>
          </cell>
          <cell r="L2158" t="b">
            <v>0</v>
          </cell>
          <cell r="M2158">
            <v>83</v>
          </cell>
          <cell r="N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>
            <v>28</v>
          </cell>
          <cell r="H2159" t="str">
            <v>US</v>
          </cell>
          <cell r="I2159" t="str">
            <v>USD</v>
          </cell>
          <cell r="J2159">
            <v>1482479940</v>
          </cell>
          <cell r="K2159">
            <v>1479684783</v>
          </cell>
          <cell r="L2159" t="b">
            <v>0</v>
          </cell>
          <cell r="M2159">
            <v>57</v>
          </cell>
          <cell r="N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>
            <v>7</v>
          </cell>
          <cell r="H2160" t="str">
            <v>US</v>
          </cell>
          <cell r="I2160" t="str">
            <v>USD</v>
          </cell>
          <cell r="J2160">
            <v>1360009774</v>
          </cell>
          <cell r="K2160">
            <v>1356121774</v>
          </cell>
          <cell r="L2160" t="b">
            <v>0</v>
          </cell>
          <cell r="M2160">
            <v>311</v>
          </cell>
          <cell r="N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>
            <v>1</v>
          </cell>
          <cell r="H2161" t="str">
            <v>US</v>
          </cell>
          <cell r="I2161" t="str">
            <v>USD</v>
          </cell>
          <cell r="J2161">
            <v>1310837574</v>
          </cell>
          <cell r="K2161">
            <v>1308245574</v>
          </cell>
          <cell r="L2161" t="b">
            <v>0</v>
          </cell>
          <cell r="M2161">
            <v>2</v>
          </cell>
          <cell r="N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>
            <v>1</v>
          </cell>
          <cell r="H2162" t="str">
            <v>US</v>
          </cell>
          <cell r="I2162" t="str">
            <v>USD</v>
          </cell>
          <cell r="J2162">
            <v>1337447105</v>
          </cell>
          <cell r="K2162">
            <v>1334855105</v>
          </cell>
          <cell r="L2162" t="b">
            <v>0</v>
          </cell>
          <cell r="M2162">
            <v>16</v>
          </cell>
          <cell r="N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>
            <v>116</v>
          </cell>
          <cell r="H2163" t="str">
            <v>US</v>
          </cell>
          <cell r="I2163" t="str">
            <v>USD</v>
          </cell>
          <cell r="J2163">
            <v>1443040059</v>
          </cell>
          <cell r="K2163">
            <v>1440448059</v>
          </cell>
          <cell r="L2163" t="b">
            <v>0</v>
          </cell>
          <cell r="M2163">
            <v>13</v>
          </cell>
          <cell r="N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>
            <v>112</v>
          </cell>
          <cell r="H2164" t="str">
            <v>US</v>
          </cell>
          <cell r="I2164" t="str">
            <v>USD</v>
          </cell>
          <cell r="J2164">
            <v>1406226191</v>
          </cell>
          <cell r="K2164">
            <v>1403547791</v>
          </cell>
          <cell r="L2164" t="b">
            <v>0</v>
          </cell>
          <cell r="M2164">
            <v>58</v>
          </cell>
          <cell r="N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>
            <v>132</v>
          </cell>
          <cell r="H2165" t="str">
            <v>US</v>
          </cell>
          <cell r="I2165" t="str">
            <v>USD</v>
          </cell>
          <cell r="J2165">
            <v>1433735400</v>
          </cell>
          <cell r="K2165">
            <v>1429306520</v>
          </cell>
          <cell r="L2165" t="b">
            <v>0</v>
          </cell>
          <cell r="M2165">
            <v>44</v>
          </cell>
          <cell r="N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>
            <v>103</v>
          </cell>
          <cell r="H2166" t="str">
            <v>US</v>
          </cell>
          <cell r="I2166" t="str">
            <v>USD</v>
          </cell>
          <cell r="J2166">
            <v>1466827140</v>
          </cell>
          <cell r="K2166">
            <v>1464196414</v>
          </cell>
          <cell r="L2166" t="b">
            <v>0</v>
          </cell>
          <cell r="M2166">
            <v>83</v>
          </cell>
          <cell r="N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>
            <v>139</v>
          </cell>
          <cell r="H2167" t="str">
            <v>FR</v>
          </cell>
          <cell r="I2167" t="str">
            <v>EUR</v>
          </cell>
          <cell r="J2167">
            <v>1460127635</v>
          </cell>
          <cell r="K2167">
            <v>1457539235</v>
          </cell>
          <cell r="L2167" t="b">
            <v>0</v>
          </cell>
          <cell r="M2167">
            <v>117</v>
          </cell>
          <cell r="N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>
            <v>147</v>
          </cell>
          <cell r="H2168" t="str">
            <v>US</v>
          </cell>
          <cell r="I2168" t="str">
            <v>USD</v>
          </cell>
          <cell r="J2168">
            <v>1417813618</v>
          </cell>
          <cell r="K2168">
            <v>1413922018</v>
          </cell>
          <cell r="L2168" t="b">
            <v>0</v>
          </cell>
          <cell r="M2168">
            <v>32</v>
          </cell>
          <cell r="N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>
            <v>120</v>
          </cell>
          <cell r="H2169" t="str">
            <v>US</v>
          </cell>
          <cell r="I2169" t="str">
            <v>USD</v>
          </cell>
          <cell r="J2169">
            <v>1347672937</v>
          </cell>
          <cell r="K2169">
            <v>1346463337</v>
          </cell>
          <cell r="L2169" t="b">
            <v>0</v>
          </cell>
          <cell r="M2169">
            <v>8</v>
          </cell>
          <cell r="N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>
            <v>122</v>
          </cell>
          <cell r="H2170" t="str">
            <v>US</v>
          </cell>
          <cell r="I2170" t="str">
            <v>USD</v>
          </cell>
          <cell r="J2170">
            <v>1486702800</v>
          </cell>
          <cell r="K2170">
            <v>1484058261</v>
          </cell>
          <cell r="L2170" t="b">
            <v>0</v>
          </cell>
          <cell r="M2170">
            <v>340</v>
          </cell>
          <cell r="N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>
            <v>100</v>
          </cell>
          <cell r="H2171" t="str">
            <v>US</v>
          </cell>
          <cell r="I2171" t="str">
            <v>USD</v>
          </cell>
          <cell r="J2171">
            <v>1488473351</v>
          </cell>
          <cell r="K2171">
            <v>1488214151</v>
          </cell>
          <cell r="L2171" t="b">
            <v>0</v>
          </cell>
          <cell r="M2171">
            <v>7</v>
          </cell>
          <cell r="N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>
            <v>181</v>
          </cell>
          <cell r="H2172" t="str">
            <v>US</v>
          </cell>
          <cell r="I2172" t="str">
            <v>USD</v>
          </cell>
          <cell r="J2172">
            <v>1440266422</v>
          </cell>
          <cell r="K2172">
            <v>1436810422</v>
          </cell>
          <cell r="L2172" t="b">
            <v>0</v>
          </cell>
          <cell r="M2172">
            <v>19</v>
          </cell>
          <cell r="N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>
            <v>106</v>
          </cell>
          <cell r="H2173" t="str">
            <v>US</v>
          </cell>
          <cell r="I2173" t="str">
            <v>USD</v>
          </cell>
          <cell r="J2173">
            <v>1434949200</v>
          </cell>
          <cell r="K2173">
            <v>1431903495</v>
          </cell>
          <cell r="L2173" t="b">
            <v>0</v>
          </cell>
          <cell r="M2173">
            <v>47</v>
          </cell>
          <cell r="N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>
            <v>100</v>
          </cell>
          <cell r="H2174" t="str">
            <v>US</v>
          </cell>
          <cell r="I2174" t="str">
            <v>USD</v>
          </cell>
          <cell r="J2174">
            <v>1429365320</v>
          </cell>
          <cell r="K2174">
            <v>1426773320</v>
          </cell>
          <cell r="L2174" t="b">
            <v>0</v>
          </cell>
          <cell r="M2174">
            <v>13</v>
          </cell>
          <cell r="N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>
            <v>127</v>
          </cell>
          <cell r="H2175" t="str">
            <v>US</v>
          </cell>
          <cell r="I2175" t="str">
            <v>USD</v>
          </cell>
          <cell r="J2175">
            <v>1378785540</v>
          </cell>
          <cell r="K2175">
            <v>1376066243</v>
          </cell>
          <cell r="L2175" t="b">
            <v>0</v>
          </cell>
          <cell r="M2175">
            <v>90</v>
          </cell>
          <cell r="N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>
            <v>103</v>
          </cell>
          <cell r="H2176" t="str">
            <v>GB</v>
          </cell>
          <cell r="I2176" t="str">
            <v>GBP</v>
          </cell>
          <cell r="J2176">
            <v>1462453307</v>
          </cell>
          <cell r="K2176">
            <v>1459861307</v>
          </cell>
          <cell r="L2176" t="b">
            <v>0</v>
          </cell>
          <cell r="M2176">
            <v>63</v>
          </cell>
          <cell r="N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>
            <v>250</v>
          </cell>
          <cell r="H2177" t="str">
            <v>US</v>
          </cell>
          <cell r="I2177" t="str">
            <v>USD</v>
          </cell>
          <cell r="J2177">
            <v>1469059986</v>
          </cell>
          <cell r="K2177">
            <v>1468455186</v>
          </cell>
          <cell r="L2177" t="b">
            <v>0</v>
          </cell>
          <cell r="M2177">
            <v>26</v>
          </cell>
          <cell r="N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>
            <v>126</v>
          </cell>
          <cell r="H2178" t="str">
            <v>US</v>
          </cell>
          <cell r="I2178" t="str">
            <v>USD</v>
          </cell>
          <cell r="J2178">
            <v>1430579509</v>
          </cell>
          <cell r="K2178">
            <v>1427987509</v>
          </cell>
          <cell r="L2178" t="b">
            <v>0</v>
          </cell>
          <cell r="M2178">
            <v>71</v>
          </cell>
          <cell r="N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>
            <v>100</v>
          </cell>
          <cell r="H2179" t="str">
            <v>US</v>
          </cell>
          <cell r="I2179" t="str">
            <v>USD</v>
          </cell>
          <cell r="J2179">
            <v>1465192867</v>
          </cell>
          <cell r="K2179">
            <v>1463032867</v>
          </cell>
          <cell r="L2179" t="b">
            <v>0</v>
          </cell>
          <cell r="M2179">
            <v>38</v>
          </cell>
          <cell r="N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>
            <v>139</v>
          </cell>
          <cell r="H2180" t="str">
            <v>US</v>
          </cell>
          <cell r="I2180" t="str">
            <v>USD</v>
          </cell>
          <cell r="J2180">
            <v>1484752597</v>
          </cell>
          <cell r="K2180">
            <v>1482160597</v>
          </cell>
          <cell r="L2180" t="b">
            <v>0</v>
          </cell>
          <cell r="M2180">
            <v>859</v>
          </cell>
          <cell r="N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>
            <v>161</v>
          </cell>
          <cell r="H2181" t="str">
            <v>US</v>
          </cell>
          <cell r="I2181" t="str">
            <v>USD</v>
          </cell>
          <cell r="J2181">
            <v>1428725192</v>
          </cell>
          <cell r="K2181">
            <v>1426133192</v>
          </cell>
          <cell r="L2181" t="b">
            <v>0</v>
          </cell>
          <cell r="M2181">
            <v>21</v>
          </cell>
          <cell r="N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>
            <v>107</v>
          </cell>
          <cell r="H2182" t="str">
            <v>US</v>
          </cell>
          <cell r="I2182" t="str">
            <v>USD</v>
          </cell>
          <cell r="J2182">
            <v>1447434268</v>
          </cell>
          <cell r="K2182">
            <v>1443801868</v>
          </cell>
          <cell r="L2182" t="b">
            <v>0</v>
          </cell>
          <cell r="M2182">
            <v>78</v>
          </cell>
          <cell r="N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>
            <v>153</v>
          </cell>
          <cell r="H2183" t="str">
            <v>US</v>
          </cell>
          <cell r="I2183" t="str">
            <v>USD</v>
          </cell>
          <cell r="J2183">
            <v>1487635653</v>
          </cell>
          <cell r="K2183">
            <v>1486426053</v>
          </cell>
          <cell r="L2183" t="b">
            <v>0</v>
          </cell>
          <cell r="M2183">
            <v>53</v>
          </cell>
          <cell r="N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>
            <v>524</v>
          </cell>
          <cell r="H2184" t="str">
            <v>CA</v>
          </cell>
          <cell r="I2184" t="str">
            <v>CAD</v>
          </cell>
          <cell r="J2184">
            <v>1412285825</v>
          </cell>
          <cell r="K2184">
            <v>1409261825</v>
          </cell>
          <cell r="L2184" t="b">
            <v>0</v>
          </cell>
          <cell r="M2184">
            <v>356</v>
          </cell>
          <cell r="N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>
            <v>489</v>
          </cell>
          <cell r="H2185" t="str">
            <v>US</v>
          </cell>
          <cell r="I2185" t="str">
            <v>USD</v>
          </cell>
          <cell r="J2185">
            <v>1486616400</v>
          </cell>
          <cell r="K2185">
            <v>1484037977</v>
          </cell>
          <cell r="L2185" t="b">
            <v>0</v>
          </cell>
          <cell r="M2185">
            <v>279</v>
          </cell>
          <cell r="N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>
            <v>285</v>
          </cell>
          <cell r="H2186" t="str">
            <v>US</v>
          </cell>
          <cell r="I2186" t="str">
            <v>USD</v>
          </cell>
          <cell r="J2186">
            <v>1453737600</v>
          </cell>
          <cell r="K2186">
            <v>1452530041</v>
          </cell>
          <cell r="L2186" t="b">
            <v>1</v>
          </cell>
          <cell r="M2186">
            <v>266</v>
          </cell>
          <cell r="N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>
            <v>1857</v>
          </cell>
          <cell r="H2187" t="str">
            <v>GB</v>
          </cell>
          <cell r="I2187" t="str">
            <v>GBP</v>
          </cell>
          <cell r="J2187">
            <v>1364286239</v>
          </cell>
          <cell r="K2187">
            <v>1360830239</v>
          </cell>
          <cell r="L2187" t="b">
            <v>0</v>
          </cell>
          <cell r="M2187">
            <v>623</v>
          </cell>
          <cell r="N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>
            <v>110</v>
          </cell>
          <cell r="H2188" t="str">
            <v>US</v>
          </cell>
          <cell r="I2188" t="str">
            <v>USD</v>
          </cell>
          <cell r="J2188">
            <v>1473213600</v>
          </cell>
          <cell r="K2188">
            <v>1470062743</v>
          </cell>
          <cell r="L2188" t="b">
            <v>0</v>
          </cell>
          <cell r="M2188">
            <v>392</v>
          </cell>
          <cell r="N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>
            <v>1015</v>
          </cell>
          <cell r="H2189" t="str">
            <v>US</v>
          </cell>
          <cell r="I2189" t="str">
            <v>USD</v>
          </cell>
          <cell r="J2189">
            <v>1428033540</v>
          </cell>
          <cell r="K2189">
            <v>1425531666</v>
          </cell>
          <cell r="L2189" t="b">
            <v>1</v>
          </cell>
          <cell r="M2189">
            <v>3562</v>
          </cell>
          <cell r="N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>
            <v>412</v>
          </cell>
          <cell r="H2190" t="str">
            <v>AU</v>
          </cell>
          <cell r="I2190" t="str">
            <v>AUD</v>
          </cell>
          <cell r="J2190">
            <v>1477414800</v>
          </cell>
          <cell r="K2190">
            <v>1474380241</v>
          </cell>
          <cell r="L2190" t="b">
            <v>0</v>
          </cell>
          <cell r="M2190">
            <v>514</v>
          </cell>
          <cell r="N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>
            <v>503</v>
          </cell>
          <cell r="H2191" t="str">
            <v>GB</v>
          </cell>
          <cell r="I2191" t="str">
            <v>GBP</v>
          </cell>
          <cell r="J2191">
            <v>1461276000</v>
          </cell>
          <cell r="K2191">
            <v>1460055300</v>
          </cell>
          <cell r="L2191" t="b">
            <v>0</v>
          </cell>
          <cell r="M2191">
            <v>88</v>
          </cell>
          <cell r="N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>
            <v>185</v>
          </cell>
          <cell r="H2192" t="str">
            <v>US</v>
          </cell>
          <cell r="I2192" t="str">
            <v>USD</v>
          </cell>
          <cell r="J2192">
            <v>1458716340</v>
          </cell>
          <cell r="K2192">
            <v>1455721204</v>
          </cell>
          <cell r="L2192" t="b">
            <v>0</v>
          </cell>
          <cell r="M2192">
            <v>537</v>
          </cell>
          <cell r="N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>
            <v>120</v>
          </cell>
          <cell r="H2193" t="str">
            <v>GB</v>
          </cell>
          <cell r="I2193" t="str">
            <v>GBP</v>
          </cell>
          <cell r="J2193">
            <v>1487102427</v>
          </cell>
          <cell r="K2193">
            <v>1486065627</v>
          </cell>
          <cell r="L2193" t="b">
            <v>0</v>
          </cell>
          <cell r="M2193">
            <v>25</v>
          </cell>
          <cell r="N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>
            <v>1081</v>
          </cell>
          <cell r="H2194" t="str">
            <v>GB</v>
          </cell>
          <cell r="I2194" t="str">
            <v>GBP</v>
          </cell>
          <cell r="J2194">
            <v>1481842800</v>
          </cell>
          <cell r="K2194">
            <v>1479414344</v>
          </cell>
          <cell r="L2194" t="b">
            <v>0</v>
          </cell>
          <cell r="M2194">
            <v>3238</v>
          </cell>
          <cell r="N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>
            <v>452</v>
          </cell>
          <cell r="H2195" t="str">
            <v>US</v>
          </cell>
          <cell r="I2195" t="str">
            <v>USD</v>
          </cell>
          <cell r="J2195">
            <v>1479704340</v>
          </cell>
          <cell r="K2195">
            <v>1477043072</v>
          </cell>
          <cell r="L2195" t="b">
            <v>0</v>
          </cell>
          <cell r="M2195">
            <v>897</v>
          </cell>
          <cell r="N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>
            <v>537</v>
          </cell>
          <cell r="H2196" t="str">
            <v>US</v>
          </cell>
          <cell r="I2196" t="str">
            <v>USD</v>
          </cell>
          <cell r="J2196">
            <v>1459012290</v>
          </cell>
          <cell r="K2196">
            <v>1456423890</v>
          </cell>
          <cell r="L2196" t="b">
            <v>0</v>
          </cell>
          <cell r="M2196">
            <v>878</v>
          </cell>
          <cell r="N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>
            <v>120</v>
          </cell>
          <cell r="H2197" t="str">
            <v>US</v>
          </cell>
          <cell r="I2197" t="str">
            <v>USD</v>
          </cell>
          <cell r="J2197">
            <v>1439317900</v>
          </cell>
          <cell r="K2197">
            <v>1436725900</v>
          </cell>
          <cell r="L2197" t="b">
            <v>0</v>
          </cell>
          <cell r="M2197">
            <v>115</v>
          </cell>
          <cell r="N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>
            <v>114</v>
          </cell>
          <cell r="H2198" t="str">
            <v>US</v>
          </cell>
          <cell r="I2198" t="str">
            <v>USD</v>
          </cell>
          <cell r="J2198">
            <v>1480662000</v>
          </cell>
          <cell r="K2198">
            <v>1478000502</v>
          </cell>
          <cell r="L2198" t="b">
            <v>0</v>
          </cell>
          <cell r="M2198">
            <v>234</v>
          </cell>
          <cell r="N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>
            <v>951</v>
          </cell>
          <cell r="H2199" t="str">
            <v>US</v>
          </cell>
          <cell r="I2199" t="str">
            <v>USD</v>
          </cell>
          <cell r="J2199">
            <v>1425132059</v>
          </cell>
          <cell r="K2199">
            <v>1422540059</v>
          </cell>
          <cell r="L2199" t="b">
            <v>0</v>
          </cell>
          <cell r="M2199">
            <v>4330</v>
          </cell>
          <cell r="N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>
            <v>133</v>
          </cell>
          <cell r="H2200" t="str">
            <v>US</v>
          </cell>
          <cell r="I2200" t="str">
            <v>USD</v>
          </cell>
          <cell r="J2200">
            <v>1447507200</v>
          </cell>
          <cell r="K2200">
            <v>1444911600</v>
          </cell>
          <cell r="L2200" t="b">
            <v>0</v>
          </cell>
          <cell r="M2200">
            <v>651</v>
          </cell>
          <cell r="N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>
            <v>147</v>
          </cell>
          <cell r="H2201" t="str">
            <v>IE</v>
          </cell>
          <cell r="I2201" t="str">
            <v>EUR</v>
          </cell>
          <cell r="J2201">
            <v>1444903198</v>
          </cell>
          <cell r="K2201">
            <v>1442311198</v>
          </cell>
          <cell r="L2201" t="b">
            <v>1</v>
          </cell>
          <cell r="M2201">
            <v>251</v>
          </cell>
          <cell r="N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>
            <v>542</v>
          </cell>
          <cell r="H2202" t="str">
            <v>GB</v>
          </cell>
          <cell r="I2202" t="str">
            <v>GBP</v>
          </cell>
          <cell r="J2202">
            <v>1436151600</v>
          </cell>
          <cell r="K2202">
            <v>1433775668</v>
          </cell>
          <cell r="L2202" t="b">
            <v>0</v>
          </cell>
          <cell r="M2202">
            <v>263</v>
          </cell>
          <cell r="N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>
            <v>383</v>
          </cell>
          <cell r="H2203" t="str">
            <v>GB</v>
          </cell>
          <cell r="I2203" t="str">
            <v>GBP</v>
          </cell>
          <cell r="J2203">
            <v>1358367565</v>
          </cell>
          <cell r="K2203">
            <v>1357157965</v>
          </cell>
          <cell r="L2203" t="b">
            <v>0</v>
          </cell>
          <cell r="M2203">
            <v>28</v>
          </cell>
          <cell r="N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>
            <v>704</v>
          </cell>
          <cell r="H2204" t="str">
            <v>US</v>
          </cell>
          <cell r="I2204" t="str">
            <v>USD</v>
          </cell>
          <cell r="J2204">
            <v>1351801368</v>
          </cell>
          <cell r="K2204">
            <v>1349209368</v>
          </cell>
          <cell r="L2204" t="b">
            <v>0</v>
          </cell>
          <cell r="M2204">
            <v>721</v>
          </cell>
          <cell r="N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>
            <v>110</v>
          </cell>
          <cell r="H2205" t="str">
            <v>CA</v>
          </cell>
          <cell r="I2205" t="str">
            <v>CAD</v>
          </cell>
          <cell r="J2205">
            <v>1443127082</v>
          </cell>
          <cell r="K2205">
            <v>1440535082</v>
          </cell>
          <cell r="L2205" t="b">
            <v>0</v>
          </cell>
          <cell r="M2205">
            <v>50</v>
          </cell>
          <cell r="N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>
            <v>133</v>
          </cell>
          <cell r="H2206" t="str">
            <v>US</v>
          </cell>
          <cell r="I2206" t="str">
            <v>USD</v>
          </cell>
          <cell r="J2206">
            <v>1362814119</v>
          </cell>
          <cell r="K2206">
            <v>1360222119</v>
          </cell>
          <cell r="L2206" t="b">
            <v>0</v>
          </cell>
          <cell r="M2206">
            <v>73</v>
          </cell>
          <cell r="N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>
            <v>152</v>
          </cell>
          <cell r="H2207" t="str">
            <v>US</v>
          </cell>
          <cell r="I2207" t="str">
            <v>USD</v>
          </cell>
          <cell r="J2207">
            <v>1338579789</v>
          </cell>
          <cell r="K2207">
            <v>1335987789</v>
          </cell>
          <cell r="L2207" t="b">
            <v>0</v>
          </cell>
          <cell r="M2207">
            <v>27</v>
          </cell>
          <cell r="N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>
            <v>103</v>
          </cell>
          <cell r="H2208" t="str">
            <v>US</v>
          </cell>
          <cell r="I2208" t="str">
            <v>USD</v>
          </cell>
          <cell r="J2208">
            <v>1334556624</v>
          </cell>
          <cell r="K2208">
            <v>1333001424</v>
          </cell>
          <cell r="L2208" t="b">
            <v>0</v>
          </cell>
          <cell r="M2208">
            <v>34</v>
          </cell>
          <cell r="N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>
            <v>100</v>
          </cell>
          <cell r="H2209" t="str">
            <v>US</v>
          </cell>
          <cell r="I2209" t="str">
            <v>USD</v>
          </cell>
          <cell r="J2209">
            <v>1384580373</v>
          </cell>
          <cell r="K2209">
            <v>1381984773</v>
          </cell>
          <cell r="L2209" t="b">
            <v>0</v>
          </cell>
          <cell r="M2209">
            <v>7</v>
          </cell>
          <cell r="N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>
            <v>102</v>
          </cell>
          <cell r="H2210" t="str">
            <v>US</v>
          </cell>
          <cell r="I2210" t="str">
            <v>USD</v>
          </cell>
          <cell r="J2210">
            <v>1333771200</v>
          </cell>
          <cell r="K2210">
            <v>1328649026</v>
          </cell>
          <cell r="L2210" t="b">
            <v>0</v>
          </cell>
          <cell r="M2210">
            <v>24</v>
          </cell>
          <cell r="N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>
            <v>151</v>
          </cell>
          <cell r="H2211" t="str">
            <v>GB</v>
          </cell>
          <cell r="I2211" t="str">
            <v>GBP</v>
          </cell>
          <cell r="J2211">
            <v>1397516400</v>
          </cell>
          <cell r="K2211">
            <v>1396524644</v>
          </cell>
          <cell r="L2211" t="b">
            <v>0</v>
          </cell>
          <cell r="M2211">
            <v>15</v>
          </cell>
          <cell r="N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>
            <v>111</v>
          </cell>
          <cell r="H2212" t="str">
            <v>US</v>
          </cell>
          <cell r="I2212" t="str">
            <v>USD</v>
          </cell>
          <cell r="J2212">
            <v>1334424960</v>
          </cell>
          <cell r="K2212">
            <v>1329442510</v>
          </cell>
          <cell r="L2212" t="b">
            <v>0</v>
          </cell>
          <cell r="M2212">
            <v>72</v>
          </cell>
          <cell r="N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>
            <v>196</v>
          </cell>
          <cell r="H2213" t="str">
            <v>US</v>
          </cell>
          <cell r="I2213" t="str">
            <v>USD</v>
          </cell>
          <cell r="J2213">
            <v>1397113140</v>
          </cell>
          <cell r="K2213">
            <v>1395168625</v>
          </cell>
          <cell r="L2213" t="b">
            <v>0</v>
          </cell>
          <cell r="M2213">
            <v>120</v>
          </cell>
          <cell r="N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>
            <v>114</v>
          </cell>
          <cell r="H2214" t="str">
            <v>US</v>
          </cell>
          <cell r="I2214" t="str">
            <v>USD</v>
          </cell>
          <cell r="J2214">
            <v>1383526800</v>
          </cell>
          <cell r="K2214">
            <v>1380650177</v>
          </cell>
          <cell r="L2214" t="b">
            <v>0</v>
          </cell>
          <cell r="M2214">
            <v>123</v>
          </cell>
          <cell r="N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>
            <v>200</v>
          </cell>
          <cell r="H2215" t="str">
            <v>US</v>
          </cell>
          <cell r="I2215" t="str">
            <v>USD</v>
          </cell>
          <cell r="J2215">
            <v>1431719379</v>
          </cell>
          <cell r="K2215">
            <v>1429127379</v>
          </cell>
          <cell r="L2215" t="b">
            <v>0</v>
          </cell>
          <cell r="M2215">
            <v>1</v>
          </cell>
          <cell r="N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>
            <v>293</v>
          </cell>
          <cell r="H2216" t="str">
            <v>US</v>
          </cell>
          <cell r="I2216" t="str">
            <v>USD</v>
          </cell>
          <cell r="J2216">
            <v>1391713248</v>
          </cell>
          <cell r="K2216">
            <v>1389121248</v>
          </cell>
          <cell r="L2216" t="b">
            <v>0</v>
          </cell>
          <cell r="M2216">
            <v>24</v>
          </cell>
          <cell r="N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>
            <v>156</v>
          </cell>
          <cell r="H2217" t="str">
            <v>US</v>
          </cell>
          <cell r="I2217" t="str">
            <v>USD</v>
          </cell>
          <cell r="J2217">
            <v>1331621940</v>
          </cell>
          <cell r="K2217">
            <v>1329671572</v>
          </cell>
          <cell r="L2217" t="b">
            <v>0</v>
          </cell>
          <cell r="M2217">
            <v>33</v>
          </cell>
          <cell r="N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>
            <v>106</v>
          </cell>
          <cell r="H2218" t="str">
            <v>US</v>
          </cell>
          <cell r="I2218" t="str">
            <v>USD</v>
          </cell>
          <cell r="J2218">
            <v>1437674545</v>
          </cell>
          <cell r="K2218">
            <v>1436464945</v>
          </cell>
          <cell r="L2218" t="b">
            <v>0</v>
          </cell>
          <cell r="M2218">
            <v>14</v>
          </cell>
          <cell r="N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>
            <v>101</v>
          </cell>
          <cell r="H2219" t="str">
            <v>US</v>
          </cell>
          <cell r="I2219" t="str">
            <v>USD</v>
          </cell>
          <cell r="J2219">
            <v>1446451200</v>
          </cell>
          <cell r="K2219">
            <v>1445539113</v>
          </cell>
          <cell r="L2219" t="b">
            <v>0</v>
          </cell>
          <cell r="M2219">
            <v>9</v>
          </cell>
          <cell r="N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>
            <v>123</v>
          </cell>
          <cell r="H2220" t="str">
            <v>US</v>
          </cell>
          <cell r="I2220" t="str">
            <v>USD</v>
          </cell>
          <cell r="J2220">
            <v>1346198400</v>
          </cell>
          <cell r="K2220">
            <v>1344281383</v>
          </cell>
          <cell r="L2220" t="b">
            <v>0</v>
          </cell>
          <cell r="M2220">
            <v>76</v>
          </cell>
          <cell r="N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>
            <v>102</v>
          </cell>
          <cell r="H2221" t="str">
            <v>US</v>
          </cell>
          <cell r="I2221" t="str">
            <v>USD</v>
          </cell>
          <cell r="J2221">
            <v>1440004512</v>
          </cell>
          <cell r="K2221">
            <v>1437412512</v>
          </cell>
          <cell r="L2221" t="b">
            <v>0</v>
          </cell>
          <cell r="M2221">
            <v>19</v>
          </cell>
          <cell r="N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>
            <v>101</v>
          </cell>
          <cell r="H2222" t="str">
            <v>US</v>
          </cell>
          <cell r="I2222" t="str">
            <v>USD</v>
          </cell>
          <cell r="J2222">
            <v>1374888436</v>
          </cell>
          <cell r="K2222">
            <v>1372296436</v>
          </cell>
          <cell r="L2222" t="b">
            <v>0</v>
          </cell>
          <cell r="M2222">
            <v>69</v>
          </cell>
          <cell r="N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>
            <v>108</v>
          </cell>
          <cell r="H2223" t="str">
            <v>US</v>
          </cell>
          <cell r="I2223" t="str">
            <v>USD</v>
          </cell>
          <cell r="J2223">
            <v>1461369600</v>
          </cell>
          <cell r="K2223">
            <v>1458748809</v>
          </cell>
          <cell r="L2223" t="b">
            <v>0</v>
          </cell>
          <cell r="M2223">
            <v>218</v>
          </cell>
          <cell r="N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>
            <v>163</v>
          </cell>
          <cell r="H2224" t="str">
            <v>US</v>
          </cell>
          <cell r="I2224" t="str">
            <v>USD</v>
          </cell>
          <cell r="J2224">
            <v>1327776847</v>
          </cell>
          <cell r="K2224">
            <v>1325184847</v>
          </cell>
          <cell r="L2224" t="b">
            <v>0</v>
          </cell>
          <cell r="M2224">
            <v>30</v>
          </cell>
          <cell r="N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>
            <v>106</v>
          </cell>
          <cell r="H2225" t="str">
            <v>CA</v>
          </cell>
          <cell r="I2225" t="str">
            <v>CAD</v>
          </cell>
          <cell r="J2225">
            <v>1435418568</v>
          </cell>
          <cell r="K2225">
            <v>1432826568</v>
          </cell>
          <cell r="L2225" t="b">
            <v>0</v>
          </cell>
          <cell r="M2225">
            <v>100</v>
          </cell>
          <cell r="N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>
            <v>243</v>
          </cell>
          <cell r="H2226" t="str">
            <v>US</v>
          </cell>
          <cell r="I2226" t="str">
            <v>USD</v>
          </cell>
          <cell r="J2226">
            <v>1477767600</v>
          </cell>
          <cell r="K2226">
            <v>1475337675</v>
          </cell>
          <cell r="L2226" t="b">
            <v>0</v>
          </cell>
          <cell r="M2226">
            <v>296</v>
          </cell>
          <cell r="N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>
            <v>945</v>
          </cell>
          <cell r="H2227" t="str">
            <v>GB</v>
          </cell>
          <cell r="I2227" t="str">
            <v>GBP</v>
          </cell>
          <cell r="J2227">
            <v>1411326015</v>
          </cell>
          <cell r="K2227">
            <v>1408734015</v>
          </cell>
          <cell r="L2227" t="b">
            <v>0</v>
          </cell>
          <cell r="M2227">
            <v>1204</v>
          </cell>
          <cell r="N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>
            <v>108</v>
          </cell>
          <cell r="H2228" t="str">
            <v>US</v>
          </cell>
          <cell r="I2228" t="str">
            <v>USD</v>
          </cell>
          <cell r="J2228">
            <v>1455253140</v>
          </cell>
          <cell r="K2228">
            <v>1452625822</v>
          </cell>
          <cell r="L2228" t="b">
            <v>0</v>
          </cell>
          <cell r="M2228">
            <v>321</v>
          </cell>
          <cell r="N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>
            <v>157</v>
          </cell>
          <cell r="H2229" t="str">
            <v>GB</v>
          </cell>
          <cell r="I2229" t="str">
            <v>GBP</v>
          </cell>
          <cell r="J2229">
            <v>1384374155</v>
          </cell>
          <cell r="K2229">
            <v>1381778555</v>
          </cell>
          <cell r="L2229" t="b">
            <v>0</v>
          </cell>
          <cell r="M2229">
            <v>301</v>
          </cell>
          <cell r="N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>
            <v>1174</v>
          </cell>
          <cell r="H2230" t="str">
            <v>DE</v>
          </cell>
          <cell r="I2230" t="str">
            <v>EUR</v>
          </cell>
          <cell r="J2230">
            <v>1439707236</v>
          </cell>
          <cell r="K2230">
            <v>1437115236</v>
          </cell>
          <cell r="L2230" t="b">
            <v>0</v>
          </cell>
          <cell r="M2230">
            <v>144</v>
          </cell>
          <cell r="N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>
            <v>171</v>
          </cell>
          <cell r="H2231" t="str">
            <v>US</v>
          </cell>
          <cell r="I2231" t="str">
            <v>USD</v>
          </cell>
          <cell r="J2231">
            <v>1378180800</v>
          </cell>
          <cell r="K2231">
            <v>1375113391</v>
          </cell>
          <cell r="L2231" t="b">
            <v>0</v>
          </cell>
          <cell r="M2231">
            <v>539</v>
          </cell>
          <cell r="N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>
            <v>126</v>
          </cell>
          <cell r="H2232" t="str">
            <v>US</v>
          </cell>
          <cell r="I2232" t="str">
            <v>USD</v>
          </cell>
          <cell r="J2232">
            <v>1398460127</v>
          </cell>
          <cell r="K2232">
            <v>1395868127</v>
          </cell>
          <cell r="L2232" t="b">
            <v>0</v>
          </cell>
          <cell r="M2232">
            <v>498</v>
          </cell>
          <cell r="N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>
            <v>1212</v>
          </cell>
          <cell r="H2233" t="str">
            <v>US</v>
          </cell>
          <cell r="I2233" t="str">
            <v>USD</v>
          </cell>
          <cell r="J2233">
            <v>1372136400</v>
          </cell>
          <cell r="K2233">
            <v>1369864301</v>
          </cell>
          <cell r="L2233" t="b">
            <v>0</v>
          </cell>
          <cell r="M2233">
            <v>1113</v>
          </cell>
          <cell r="N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>
            <v>496</v>
          </cell>
          <cell r="H2234" t="str">
            <v>US</v>
          </cell>
          <cell r="I2234" t="str">
            <v>USD</v>
          </cell>
          <cell r="J2234">
            <v>1405738800</v>
          </cell>
          <cell r="K2234">
            <v>1402945408</v>
          </cell>
          <cell r="L2234" t="b">
            <v>0</v>
          </cell>
          <cell r="M2234">
            <v>988</v>
          </cell>
          <cell r="N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>
            <v>332</v>
          </cell>
          <cell r="H2235" t="str">
            <v>GB</v>
          </cell>
          <cell r="I2235" t="str">
            <v>GBP</v>
          </cell>
          <cell r="J2235">
            <v>1450051200</v>
          </cell>
          <cell r="K2235">
            <v>1448269539</v>
          </cell>
          <cell r="L2235" t="b">
            <v>0</v>
          </cell>
          <cell r="M2235">
            <v>391</v>
          </cell>
          <cell r="N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>
            <v>1165</v>
          </cell>
          <cell r="H2236" t="str">
            <v>US</v>
          </cell>
          <cell r="I2236" t="str">
            <v>USD</v>
          </cell>
          <cell r="J2236">
            <v>1483645647</v>
          </cell>
          <cell r="K2236">
            <v>1481053647</v>
          </cell>
          <cell r="L2236" t="b">
            <v>0</v>
          </cell>
          <cell r="M2236">
            <v>28</v>
          </cell>
          <cell r="N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>
            <v>153</v>
          </cell>
          <cell r="H2237" t="str">
            <v>CA</v>
          </cell>
          <cell r="I2237" t="str">
            <v>CAD</v>
          </cell>
          <cell r="J2237">
            <v>1427585511</v>
          </cell>
          <cell r="K2237">
            <v>1424997111</v>
          </cell>
          <cell r="L2237" t="b">
            <v>0</v>
          </cell>
          <cell r="M2237">
            <v>147</v>
          </cell>
          <cell r="N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>
            <v>537</v>
          </cell>
          <cell r="H2238" t="str">
            <v>US</v>
          </cell>
          <cell r="I2238" t="str">
            <v>USD</v>
          </cell>
          <cell r="J2238">
            <v>1454338123</v>
          </cell>
          <cell r="K2238">
            <v>1451746123</v>
          </cell>
          <cell r="L2238" t="b">
            <v>0</v>
          </cell>
          <cell r="M2238">
            <v>680</v>
          </cell>
          <cell r="N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>
            <v>353</v>
          </cell>
          <cell r="H2239" t="str">
            <v>US</v>
          </cell>
          <cell r="I2239" t="str">
            <v>USD</v>
          </cell>
          <cell r="J2239">
            <v>1415779140</v>
          </cell>
          <cell r="K2239">
            <v>1412294683</v>
          </cell>
          <cell r="L2239" t="b">
            <v>0</v>
          </cell>
          <cell r="M2239">
            <v>983</v>
          </cell>
          <cell r="N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>
            <v>137</v>
          </cell>
          <cell r="H2240" t="str">
            <v>DE</v>
          </cell>
          <cell r="I2240" t="str">
            <v>EUR</v>
          </cell>
          <cell r="J2240">
            <v>1489157716</v>
          </cell>
          <cell r="K2240">
            <v>1486565716</v>
          </cell>
          <cell r="L2240" t="b">
            <v>0</v>
          </cell>
          <cell r="M2240">
            <v>79</v>
          </cell>
          <cell r="N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>
            <v>128</v>
          </cell>
          <cell r="H2241" t="str">
            <v>US</v>
          </cell>
          <cell r="I2241" t="str">
            <v>USD</v>
          </cell>
          <cell r="J2241">
            <v>1385870520</v>
          </cell>
          <cell r="K2241">
            <v>1382742014</v>
          </cell>
          <cell r="L2241" t="b">
            <v>0</v>
          </cell>
          <cell r="M2241">
            <v>426</v>
          </cell>
          <cell r="N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>
            <v>271</v>
          </cell>
          <cell r="H2242" t="str">
            <v>US</v>
          </cell>
          <cell r="I2242" t="str">
            <v>USD</v>
          </cell>
          <cell r="J2242">
            <v>1461354544</v>
          </cell>
          <cell r="K2242">
            <v>1458762544</v>
          </cell>
          <cell r="L2242" t="b">
            <v>0</v>
          </cell>
          <cell r="M2242">
            <v>96</v>
          </cell>
          <cell r="N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>
            <v>806</v>
          </cell>
          <cell r="H2243" t="str">
            <v>GB</v>
          </cell>
          <cell r="I2243" t="str">
            <v>GBP</v>
          </cell>
          <cell r="J2243">
            <v>1488484300</v>
          </cell>
          <cell r="K2243">
            <v>1485892300</v>
          </cell>
          <cell r="L2243" t="b">
            <v>0</v>
          </cell>
          <cell r="M2243">
            <v>163</v>
          </cell>
          <cell r="N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>
            <v>1360</v>
          </cell>
          <cell r="H2244" t="str">
            <v>US</v>
          </cell>
          <cell r="I2244" t="str">
            <v>USD</v>
          </cell>
          <cell r="J2244">
            <v>1385521320</v>
          </cell>
          <cell r="K2244">
            <v>1382449733</v>
          </cell>
          <cell r="L2244" t="b">
            <v>0</v>
          </cell>
          <cell r="M2244">
            <v>2525</v>
          </cell>
          <cell r="N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>
            <v>930250</v>
          </cell>
          <cell r="H2245" t="str">
            <v>US</v>
          </cell>
          <cell r="I2245" t="str">
            <v>USD</v>
          </cell>
          <cell r="J2245">
            <v>1489374000</v>
          </cell>
          <cell r="K2245">
            <v>1488823290</v>
          </cell>
          <cell r="L2245" t="b">
            <v>0</v>
          </cell>
          <cell r="M2245">
            <v>2035</v>
          </cell>
          <cell r="N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>
            <v>377</v>
          </cell>
          <cell r="H2246" t="str">
            <v>US</v>
          </cell>
          <cell r="I2246" t="str">
            <v>USD</v>
          </cell>
          <cell r="J2246">
            <v>1476649800</v>
          </cell>
          <cell r="K2246">
            <v>1475609946</v>
          </cell>
          <cell r="L2246" t="b">
            <v>0</v>
          </cell>
          <cell r="M2246">
            <v>290</v>
          </cell>
          <cell r="N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>
            <v>2647</v>
          </cell>
          <cell r="H2247" t="str">
            <v>US</v>
          </cell>
          <cell r="I2247" t="str">
            <v>USD</v>
          </cell>
          <cell r="J2247">
            <v>1393005600</v>
          </cell>
          <cell r="K2247">
            <v>1390323617</v>
          </cell>
          <cell r="L2247" t="b">
            <v>0</v>
          </cell>
          <cell r="M2247">
            <v>1980</v>
          </cell>
          <cell r="N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>
            <v>100</v>
          </cell>
          <cell r="H2248" t="str">
            <v>GB</v>
          </cell>
          <cell r="I2248" t="str">
            <v>GBP</v>
          </cell>
          <cell r="J2248">
            <v>1441393210</v>
          </cell>
          <cell r="K2248">
            <v>1438801210</v>
          </cell>
          <cell r="L2248" t="b">
            <v>0</v>
          </cell>
          <cell r="M2248">
            <v>57</v>
          </cell>
          <cell r="N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>
            <v>104</v>
          </cell>
          <cell r="H2249" t="str">
            <v>US</v>
          </cell>
          <cell r="I2249" t="str">
            <v>USD</v>
          </cell>
          <cell r="J2249">
            <v>1438185565</v>
          </cell>
          <cell r="K2249">
            <v>1436975965</v>
          </cell>
          <cell r="L2249" t="b">
            <v>0</v>
          </cell>
          <cell r="M2249">
            <v>380</v>
          </cell>
          <cell r="N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>
            <v>107</v>
          </cell>
          <cell r="H2250" t="str">
            <v>GB</v>
          </cell>
          <cell r="I2250" t="str">
            <v>GBP</v>
          </cell>
          <cell r="J2250">
            <v>1481749278</v>
          </cell>
          <cell r="K2250">
            <v>1479157278</v>
          </cell>
          <cell r="L2250" t="b">
            <v>0</v>
          </cell>
          <cell r="M2250">
            <v>128</v>
          </cell>
          <cell r="N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>
            <v>169</v>
          </cell>
          <cell r="H2251" t="str">
            <v>US</v>
          </cell>
          <cell r="I2251" t="str">
            <v>USD</v>
          </cell>
          <cell r="J2251">
            <v>1364917965</v>
          </cell>
          <cell r="K2251">
            <v>1362329565</v>
          </cell>
          <cell r="L2251" t="b">
            <v>0</v>
          </cell>
          <cell r="M2251">
            <v>180</v>
          </cell>
          <cell r="N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>
            <v>975</v>
          </cell>
          <cell r="H2252" t="str">
            <v>US</v>
          </cell>
          <cell r="I2252" t="str">
            <v>USD</v>
          </cell>
          <cell r="J2252">
            <v>1480727273</v>
          </cell>
          <cell r="K2252">
            <v>1478131673</v>
          </cell>
          <cell r="L2252" t="b">
            <v>0</v>
          </cell>
          <cell r="M2252">
            <v>571</v>
          </cell>
          <cell r="N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>
            <v>134</v>
          </cell>
          <cell r="H2253" t="str">
            <v>US</v>
          </cell>
          <cell r="I2253" t="str">
            <v>USD</v>
          </cell>
          <cell r="J2253">
            <v>1408177077</v>
          </cell>
          <cell r="K2253">
            <v>1406362677</v>
          </cell>
          <cell r="L2253" t="b">
            <v>0</v>
          </cell>
          <cell r="M2253">
            <v>480</v>
          </cell>
          <cell r="N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>
            <v>272</v>
          </cell>
          <cell r="H2254" t="str">
            <v>ES</v>
          </cell>
          <cell r="I2254" t="str">
            <v>EUR</v>
          </cell>
          <cell r="J2254">
            <v>1470469938</v>
          </cell>
          <cell r="K2254">
            <v>1469173938</v>
          </cell>
          <cell r="L2254" t="b">
            <v>0</v>
          </cell>
          <cell r="M2254">
            <v>249</v>
          </cell>
          <cell r="N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>
            <v>113</v>
          </cell>
          <cell r="H2255" t="str">
            <v>US</v>
          </cell>
          <cell r="I2255" t="str">
            <v>USD</v>
          </cell>
          <cell r="J2255">
            <v>1447862947</v>
          </cell>
          <cell r="K2255">
            <v>1445267347</v>
          </cell>
          <cell r="L2255" t="b">
            <v>0</v>
          </cell>
          <cell r="M2255">
            <v>84</v>
          </cell>
          <cell r="N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>
            <v>460</v>
          </cell>
          <cell r="H2256" t="str">
            <v>US</v>
          </cell>
          <cell r="I2256" t="str">
            <v>USD</v>
          </cell>
          <cell r="J2256">
            <v>1485271968</v>
          </cell>
          <cell r="K2256">
            <v>1484667168</v>
          </cell>
          <cell r="L2256" t="b">
            <v>0</v>
          </cell>
          <cell r="M2256">
            <v>197</v>
          </cell>
          <cell r="N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>
            <v>287</v>
          </cell>
          <cell r="H2257" t="str">
            <v>US</v>
          </cell>
          <cell r="I2257" t="str">
            <v>USD</v>
          </cell>
          <cell r="J2257">
            <v>1462661451</v>
          </cell>
          <cell r="K2257">
            <v>1460069451</v>
          </cell>
          <cell r="L2257" t="b">
            <v>0</v>
          </cell>
          <cell r="M2257">
            <v>271</v>
          </cell>
          <cell r="N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>
            <v>223</v>
          </cell>
          <cell r="H2258" t="str">
            <v>GB</v>
          </cell>
          <cell r="I2258" t="str">
            <v>GBP</v>
          </cell>
          <cell r="J2258">
            <v>1479811846</v>
          </cell>
          <cell r="K2258">
            <v>1478602246</v>
          </cell>
          <cell r="L2258" t="b">
            <v>0</v>
          </cell>
          <cell r="M2258">
            <v>50</v>
          </cell>
          <cell r="N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>
            <v>636</v>
          </cell>
          <cell r="H2259" t="str">
            <v>GB</v>
          </cell>
          <cell r="I2259" t="str">
            <v>GBP</v>
          </cell>
          <cell r="J2259">
            <v>1466377200</v>
          </cell>
          <cell r="K2259">
            <v>1463351329</v>
          </cell>
          <cell r="L2259" t="b">
            <v>0</v>
          </cell>
          <cell r="M2259">
            <v>169</v>
          </cell>
          <cell r="N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>
            <v>147</v>
          </cell>
          <cell r="H2260" t="str">
            <v>US</v>
          </cell>
          <cell r="I2260" t="str">
            <v>USD</v>
          </cell>
          <cell r="J2260">
            <v>1434045687</v>
          </cell>
          <cell r="K2260">
            <v>1431453687</v>
          </cell>
          <cell r="L2260" t="b">
            <v>0</v>
          </cell>
          <cell r="M2260">
            <v>205</v>
          </cell>
          <cell r="N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>
            <v>1867</v>
          </cell>
          <cell r="H2261" t="str">
            <v>GB</v>
          </cell>
          <cell r="I2261" t="str">
            <v>GBP</v>
          </cell>
          <cell r="J2261">
            <v>1481224736</v>
          </cell>
          <cell r="K2261">
            <v>1480360736</v>
          </cell>
          <cell r="L2261" t="b">
            <v>0</v>
          </cell>
          <cell r="M2261">
            <v>206</v>
          </cell>
          <cell r="N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>
            <v>327</v>
          </cell>
          <cell r="H2262" t="str">
            <v>US</v>
          </cell>
          <cell r="I2262" t="str">
            <v>USD</v>
          </cell>
          <cell r="J2262">
            <v>1395876250</v>
          </cell>
          <cell r="K2262">
            <v>1393287850</v>
          </cell>
          <cell r="L2262" t="b">
            <v>0</v>
          </cell>
          <cell r="M2262">
            <v>84</v>
          </cell>
          <cell r="N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>
            <v>780</v>
          </cell>
          <cell r="H2263" t="str">
            <v>AU</v>
          </cell>
          <cell r="I2263" t="str">
            <v>AUD</v>
          </cell>
          <cell r="J2263">
            <v>1487093020</v>
          </cell>
          <cell r="K2263">
            <v>1485278620</v>
          </cell>
          <cell r="L2263" t="b">
            <v>0</v>
          </cell>
          <cell r="M2263">
            <v>210</v>
          </cell>
          <cell r="N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>
            <v>154</v>
          </cell>
          <cell r="H2264" t="str">
            <v>US</v>
          </cell>
          <cell r="I2264" t="str">
            <v>USD</v>
          </cell>
          <cell r="J2264">
            <v>1416268800</v>
          </cell>
          <cell r="K2264">
            <v>1413295358</v>
          </cell>
          <cell r="L2264" t="b">
            <v>0</v>
          </cell>
          <cell r="M2264">
            <v>181</v>
          </cell>
          <cell r="N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>
            <v>116</v>
          </cell>
          <cell r="H2265" t="str">
            <v>SE</v>
          </cell>
          <cell r="I2265" t="str">
            <v>SEK</v>
          </cell>
          <cell r="J2265">
            <v>1422734313</v>
          </cell>
          <cell r="K2265">
            <v>1420919913</v>
          </cell>
          <cell r="L2265" t="b">
            <v>0</v>
          </cell>
          <cell r="M2265">
            <v>60</v>
          </cell>
          <cell r="N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>
            <v>180</v>
          </cell>
          <cell r="H2266" t="str">
            <v>US</v>
          </cell>
          <cell r="I2266" t="str">
            <v>USD</v>
          </cell>
          <cell r="J2266">
            <v>1463972400</v>
          </cell>
          <cell r="K2266">
            <v>1462543114</v>
          </cell>
          <cell r="L2266" t="b">
            <v>0</v>
          </cell>
          <cell r="M2266">
            <v>445</v>
          </cell>
          <cell r="N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>
            <v>299</v>
          </cell>
          <cell r="H2267" t="str">
            <v>GB</v>
          </cell>
          <cell r="I2267" t="str">
            <v>GBP</v>
          </cell>
          <cell r="J2267">
            <v>1479846507</v>
          </cell>
          <cell r="K2267">
            <v>1479241707</v>
          </cell>
          <cell r="L2267" t="b">
            <v>0</v>
          </cell>
          <cell r="M2267">
            <v>17</v>
          </cell>
          <cell r="N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>
            <v>320</v>
          </cell>
          <cell r="H2268" t="str">
            <v>US</v>
          </cell>
          <cell r="I2268" t="str">
            <v>USD</v>
          </cell>
          <cell r="J2268">
            <v>1461722400</v>
          </cell>
          <cell r="K2268">
            <v>1460235592</v>
          </cell>
          <cell r="L2268" t="b">
            <v>0</v>
          </cell>
          <cell r="M2268">
            <v>194</v>
          </cell>
          <cell r="N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>
            <v>381</v>
          </cell>
          <cell r="H2269" t="str">
            <v>US</v>
          </cell>
          <cell r="I2269" t="str">
            <v>USD</v>
          </cell>
          <cell r="J2269">
            <v>1419123600</v>
          </cell>
          <cell r="K2269">
            <v>1416945297</v>
          </cell>
          <cell r="L2269" t="b">
            <v>0</v>
          </cell>
          <cell r="M2269">
            <v>404</v>
          </cell>
          <cell r="N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>
            <v>103</v>
          </cell>
          <cell r="H2270" t="str">
            <v>US</v>
          </cell>
          <cell r="I2270" t="str">
            <v>USD</v>
          </cell>
          <cell r="J2270">
            <v>1489283915</v>
          </cell>
          <cell r="K2270">
            <v>1486691915</v>
          </cell>
          <cell r="L2270" t="b">
            <v>0</v>
          </cell>
          <cell r="M2270">
            <v>194</v>
          </cell>
          <cell r="N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>
            <v>1802</v>
          </cell>
          <cell r="H2271" t="str">
            <v>US</v>
          </cell>
          <cell r="I2271" t="str">
            <v>USD</v>
          </cell>
          <cell r="J2271">
            <v>1488862800</v>
          </cell>
          <cell r="K2271">
            <v>1486745663</v>
          </cell>
          <cell r="L2271" t="b">
            <v>0</v>
          </cell>
          <cell r="M2271">
            <v>902</v>
          </cell>
          <cell r="N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>
            <v>720</v>
          </cell>
          <cell r="H2272" t="str">
            <v>US</v>
          </cell>
          <cell r="I2272" t="str">
            <v>USD</v>
          </cell>
          <cell r="J2272">
            <v>1484085540</v>
          </cell>
          <cell r="K2272">
            <v>1482353513</v>
          </cell>
          <cell r="L2272" t="b">
            <v>0</v>
          </cell>
          <cell r="M2272">
            <v>1670</v>
          </cell>
          <cell r="N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>
            <v>283</v>
          </cell>
          <cell r="H2273" t="str">
            <v>US</v>
          </cell>
          <cell r="I2273" t="str">
            <v>USD</v>
          </cell>
          <cell r="J2273">
            <v>1481328004</v>
          </cell>
          <cell r="K2273">
            <v>1478736004</v>
          </cell>
          <cell r="L2273" t="b">
            <v>0</v>
          </cell>
          <cell r="M2273">
            <v>1328</v>
          </cell>
          <cell r="N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>
            <v>1357</v>
          </cell>
          <cell r="H2274" t="str">
            <v>US</v>
          </cell>
          <cell r="I2274" t="str">
            <v>USD</v>
          </cell>
          <cell r="J2274">
            <v>1449506836</v>
          </cell>
          <cell r="K2274">
            <v>1446914836</v>
          </cell>
          <cell r="L2274" t="b">
            <v>0</v>
          </cell>
          <cell r="M2274">
            <v>944</v>
          </cell>
          <cell r="N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>
            <v>220</v>
          </cell>
          <cell r="H2275" t="str">
            <v>CA</v>
          </cell>
          <cell r="I2275" t="str">
            <v>CAD</v>
          </cell>
          <cell r="J2275">
            <v>1489320642</v>
          </cell>
          <cell r="K2275">
            <v>1487164242</v>
          </cell>
          <cell r="L2275" t="b">
            <v>0</v>
          </cell>
          <cell r="M2275">
            <v>147</v>
          </cell>
          <cell r="N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>
            <v>120</v>
          </cell>
          <cell r="H2276" t="str">
            <v>US</v>
          </cell>
          <cell r="I2276" t="str">
            <v>USD</v>
          </cell>
          <cell r="J2276">
            <v>1393156857</v>
          </cell>
          <cell r="K2276">
            <v>1390564857</v>
          </cell>
          <cell r="L2276" t="b">
            <v>0</v>
          </cell>
          <cell r="M2276">
            <v>99</v>
          </cell>
          <cell r="N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>
            <v>408</v>
          </cell>
          <cell r="H2277" t="str">
            <v>GB</v>
          </cell>
          <cell r="I2277" t="str">
            <v>GBP</v>
          </cell>
          <cell r="J2277">
            <v>1419259679</v>
          </cell>
          <cell r="K2277">
            <v>1416667679</v>
          </cell>
          <cell r="L2277" t="b">
            <v>0</v>
          </cell>
          <cell r="M2277">
            <v>79</v>
          </cell>
          <cell r="N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>
            <v>106</v>
          </cell>
          <cell r="H2278" t="str">
            <v>US</v>
          </cell>
          <cell r="I2278" t="str">
            <v>USD</v>
          </cell>
          <cell r="J2278">
            <v>1388936289</v>
          </cell>
          <cell r="K2278">
            <v>1386344289</v>
          </cell>
          <cell r="L2278" t="b">
            <v>0</v>
          </cell>
          <cell r="M2278">
            <v>75</v>
          </cell>
          <cell r="N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>
            <v>141</v>
          </cell>
          <cell r="H2279" t="str">
            <v>US</v>
          </cell>
          <cell r="I2279" t="str">
            <v>USD</v>
          </cell>
          <cell r="J2279">
            <v>1330359423</v>
          </cell>
          <cell r="K2279">
            <v>1327767423</v>
          </cell>
          <cell r="L2279" t="b">
            <v>0</v>
          </cell>
          <cell r="M2279">
            <v>207</v>
          </cell>
          <cell r="N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>
            <v>271</v>
          </cell>
          <cell r="H2280" t="str">
            <v>IT</v>
          </cell>
          <cell r="I2280" t="str">
            <v>EUR</v>
          </cell>
          <cell r="J2280">
            <v>1451861940</v>
          </cell>
          <cell r="K2280">
            <v>1448902867</v>
          </cell>
          <cell r="L2280" t="b">
            <v>0</v>
          </cell>
          <cell r="M2280">
            <v>102</v>
          </cell>
          <cell r="N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>
            <v>154</v>
          </cell>
          <cell r="H2281" t="str">
            <v>US</v>
          </cell>
          <cell r="I2281" t="str">
            <v>USD</v>
          </cell>
          <cell r="J2281">
            <v>1423022400</v>
          </cell>
          <cell r="K2281">
            <v>1421436099</v>
          </cell>
          <cell r="L2281" t="b">
            <v>0</v>
          </cell>
          <cell r="M2281">
            <v>32</v>
          </cell>
          <cell r="N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>
            <v>404</v>
          </cell>
          <cell r="H2282" t="str">
            <v>US</v>
          </cell>
          <cell r="I2282" t="str">
            <v>USD</v>
          </cell>
          <cell r="J2282">
            <v>1442501991</v>
          </cell>
          <cell r="K2282">
            <v>1439909991</v>
          </cell>
          <cell r="L2282" t="b">
            <v>0</v>
          </cell>
          <cell r="M2282">
            <v>480</v>
          </cell>
          <cell r="N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>
            <v>185</v>
          </cell>
          <cell r="H2283" t="str">
            <v>US</v>
          </cell>
          <cell r="I2283" t="str">
            <v>USD</v>
          </cell>
          <cell r="J2283">
            <v>1311576600</v>
          </cell>
          <cell r="K2283">
            <v>1306219897</v>
          </cell>
          <cell r="L2283" t="b">
            <v>0</v>
          </cell>
          <cell r="M2283">
            <v>11</v>
          </cell>
          <cell r="N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>
            <v>185</v>
          </cell>
          <cell r="H2284" t="str">
            <v>US</v>
          </cell>
          <cell r="I2284" t="str">
            <v>USD</v>
          </cell>
          <cell r="J2284">
            <v>1452744686</v>
          </cell>
          <cell r="K2284">
            <v>1447560686</v>
          </cell>
          <cell r="L2284" t="b">
            <v>0</v>
          </cell>
          <cell r="M2284">
            <v>12</v>
          </cell>
          <cell r="N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>
            <v>101</v>
          </cell>
          <cell r="H2285" t="str">
            <v>US</v>
          </cell>
          <cell r="I2285" t="str">
            <v>USD</v>
          </cell>
          <cell r="J2285">
            <v>1336528804</v>
          </cell>
          <cell r="K2285">
            <v>1331348404</v>
          </cell>
          <cell r="L2285" t="b">
            <v>0</v>
          </cell>
          <cell r="M2285">
            <v>48</v>
          </cell>
          <cell r="N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>
            <v>106</v>
          </cell>
          <cell r="H2286" t="str">
            <v>US</v>
          </cell>
          <cell r="I2286" t="str">
            <v>USD</v>
          </cell>
          <cell r="J2286">
            <v>1299902400</v>
          </cell>
          <cell r="K2286">
            <v>1297451245</v>
          </cell>
          <cell r="L2286" t="b">
            <v>0</v>
          </cell>
          <cell r="M2286">
            <v>59</v>
          </cell>
          <cell r="N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>
            <v>121</v>
          </cell>
          <cell r="H2287" t="str">
            <v>US</v>
          </cell>
          <cell r="I2287" t="str">
            <v>USD</v>
          </cell>
          <cell r="J2287">
            <v>1340944043</v>
          </cell>
          <cell r="K2287">
            <v>1338352043</v>
          </cell>
          <cell r="L2287" t="b">
            <v>0</v>
          </cell>
          <cell r="M2287">
            <v>79</v>
          </cell>
          <cell r="N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>
            <v>100</v>
          </cell>
          <cell r="H2288" t="str">
            <v>US</v>
          </cell>
          <cell r="I2288" t="str">
            <v>USD</v>
          </cell>
          <cell r="J2288">
            <v>1378439940</v>
          </cell>
          <cell r="K2288">
            <v>1376003254</v>
          </cell>
          <cell r="L2288" t="b">
            <v>0</v>
          </cell>
          <cell r="M2288">
            <v>14</v>
          </cell>
          <cell r="N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>
            <v>120</v>
          </cell>
          <cell r="H2289" t="str">
            <v>US</v>
          </cell>
          <cell r="I2289" t="str">
            <v>USD</v>
          </cell>
          <cell r="J2289">
            <v>1403539260</v>
          </cell>
          <cell r="K2289">
            <v>1401724860</v>
          </cell>
          <cell r="L2289" t="b">
            <v>0</v>
          </cell>
          <cell r="M2289">
            <v>106</v>
          </cell>
          <cell r="N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>
            <v>100</v>
          </cell>
          <cell r="H2290" t="str">
            <v>US</v>
          </cell>
          <cell r="I2290" t="str">
            <v>USD</v>
          </cell>
          <cell r="J2290">
            <v>1340733600</v>
          </cell>
          <cell r="K2290">
            <v>1339098689</v>
          </cell>
          <cell r="L2290" t="b">
            <v>0</v>
          </cell>
          <cell r="M2290">
            <v>25</v>
          </cell>
          <cell r="N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>
            <v>107</v>
          </cell>
          <cell r="H2291" t="str">
            <v>US</v>
          </cell>
          <cell r="I2291" t="str">
            <v>USD</v>
          </cell>
          <cell r="J2291">
            <v>1386372120</v>
          </cell>
          <cell r="K2291">
            <v>1382659060</v>
          </cell>
          <cell r="L2291" t="b">
            <v>0</v>
          </cell>
          <cell r="M2291">
            <v>25</v>
          </cell>
          <cell r="N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>
            <v>104</v>
          </cell>
          <cell r="H2292" t="str">
            <v>US</v>
          </cell>
          <cell r="I2292" t="str">
            <v>USD</v>
          </cell>
          <cell r="J2292">
            <v>1259686800</v>
          </cell>
          <cell r="K2292">
            <v>1252908330</v>
          </cell>
          <cell r="L2292" t="b">
            <v>0</v>
          </cell>
          <cell r="M2292">
            <v>29</v>
          </cell>
          <cell r="N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>
            <v>173</v>
          </cell>
          <cell r="H2293" t="str">
            <v>US</v>
          </cell>
          <cell r="I2293" t="str">
            <v>USD</v>
          </cell>
          <cell r="J2293">
            <v>1335153600</v>
          </cell>
          <cell r="K2293">
            <v>1332199618</v>
          </cell>
          <cell r="L2293" t="b">
            <v>0</v>
          </cell>
          <cell r="M2293">
            <v>43</v>
          </cell>
          <cell r="N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>
            <v>107</v>
          </cell>
          <cell r="H2294" t="str">
            <v>US</v>
          </cell>
          <cell r="I2294" t="str">
            <v>USD</v>
          </cell>
          <cell r="J2294">
            <v>1334767476</v>
          </cell>
          <cell r="K2294">
            <v>1332175476</v>
          </cell>
          <cell r="L2294" t="b">
            <v>0</v>
          </cell>
          <cell r="M2294">
            <v>46</v>
          </cell>
          <cell r="N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>
            <v>108</v>
          </cell>
          <cell r="H2295" t="str">
            <v>US</v>
          </cell>
          <cell r="I2295" t="str">
            <v>USD</v>
          </cell>
          <cell r="J2295">
            <v>1348545540</v>
          </cell>
          <cell r="K2295">
            <v>1346345999</v>
          </cell>
          <cell r="L2295" t="b">
            <v>0</v>
          </cell>
          <cell r="M2295">
            <v>27</v>
          </cell>
          <cell r="N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>
            <v>146</v>
          </cell>
          <cell r="H2296" t="str">
            <v>US</v>
          </cell>
          <cell r="I2296" t="str">
            <v>USD</v>
          </cell>
          <cell r="J2296">
            <v>1358702480</v>
          </cell>
          <cell r="K2296">
            <v>1356110480</v>
          </cell>
          <cell r="L2296" t="b">
            <v>0</v>
          </cell>
          <cell r="M2296">
            <v>112</v>
          </cell>
          <cell r="N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>
            <v>125</v>
          </cell>
          <cell r="H2297" t="str">
            <v>US</v>
          </cell>
          <cell r="I2297" t="str">
            <v>USD</v>
          </cell>
          <cell r="J2297">
            <v>1359240856</v>
          </cell>
          <cell r="K2297">
            <v>1356648856</v>
          </cell>
          <cell r="L2297" t="b">
            <v>0</v>
          </cell>
          <cell r="M2297">
            <v>34</v>
          </cell>
          <cell r="N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>
            <v>149</v>
          </cell>
          <cell r="H2298" t="str">
            <v>US</v>
          </cell>
          <cell r="I2298" t="str">
            <v>USD</v>
          </cell>
          <cell r="J2298">
            <v>1330018426</v>
          </cell>
          <cell r="K2298">
            <v>1326994426</v>
          </cell>
          <cell r="L2298" t="b">
            <v>0</v>
          </cell>
          <cell r="M2298">
            <v>145</v>
          </cell>
          <cell r="N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>
            <v>101</v>
          </cell>
          <cell r="H2299" t="str">
            <v>US</v>
          </cell>
          <cell r="I2299" t="str">
            <v>USD</v>
          </cell>
          <cell r="J2299">
            <v>1331697540</v>
          </cell>
          <cell r="K2299">
            <v>1328749249</v>
          </cell>
          <cell r="L2299" t="b">
            <v>0</v>
          </cell>
          <cell r="M2299">
            <v>19</v>
          </cell>
          <cell r="N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>
            <v>105</v>
          </cell>
          <cell r="H2300" t="str">
            <v>US</v>
          </cell>
          <cell r="I2300" t="str">
            <v>USD</v>
          </cell>
          <cell r="J2300">
            <v>1395861033</v>
          </cell>
          <cell r="K2300">
            <v>1393272633</v>
          </cell>
          <cell r="L2300" t="b">
            <v>0</v>
          </cell>
          <cell r="M2300">
            <v>288</v>
          </cell>
          <cell r="N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>
            <v>350</v>
          </cell>
          <cell r="H2301" t="str">
            <v>US</v>
          </cell>
          <cell r="I2301" t="str">
            <v>USD</v>
          </cell>
          <cell r="J2301">
            <v>1296953209</v>
          </cell>
          <cell r="K2301">
            <v>1295657209</v>
          </cell>
          <cell r="L2301" t="b">
            <v>0</v>
          </cell>
          <cell r="M2301">
            <v>14</v>
          </cell>
          <cell r="N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>
            <v>101</v>
          </cell>
          <cell r="H2302" t="str">
            <v>US</v>
          </cell>
          <cell r="I2302" t="str">
            <v>USD</v>
          </cell>
          <cell r="J2302">
            <v>1340904416</v>
          </cell>
          <cell r="K2302">
            <v>1339694816</v>
          </cell>
          <cell r="L2302" t="b">
            <v>0</v>
          </cell>
          <cell r="M2302">
            <v>7</v>
          </cell>
          <cell r="N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>
            <v>134</v>
          </cell>
          <cell r="H2303" t="str">
            <v>US</v>
          </cell>
          <cell r="I2303" t="str">
            <v>USD</v>
          </cell>
          <cell r="J2303">
            <v>1371785496</v>
          </cell>
          <cell r="K2303">
            <v>1369193496</v>
          </cell>
          <cell r="L2303" t="b">
            <v>1</v>
          </cell>
          <cell r="M2303">
            <v>211</v>
          </cell>
          <cell r="N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>
            <v>171</v>
          </cell>
          <cell r="H2304" t="str">
            <v>US</v>
          </cell>
          <cell r="I2304" t="str">
            <v>USD</v>
          </cell>
          <cell r="J2304">
            <v>1388473200</v>
          </cell>
          <cell r="K2304">
            <v>1385585434</v>
          </cell>
          <cell r="L2304" t="b">
            <v>1</v>
          </cell>
          <cell r="M2304">
            <v>85</v>
          </cell>
          <cell r="N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>
            <v>109</v>
          </cell>
          <cell r="H2305" t="str">
            <v>US</v>
          </cell>
          <cell r="I2305" t="str">
            <v>USD</v>
          </cell>
          <cell r="J2305">
            <v>1323747596</v>
          </cell>
          <cell r="K2305">
            <v>1320287996</v>
          </cell>
          <cell r="L2305" t="b">
            <v>1</v>
          </cell>
          <cell r="M2305">
            <v>103</v>
          </cell>
          <cell r="N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>
            <v>101</v>
          </cell>
          <cell r="H2306" t="str">
            <v>US</v>
          </cell>
          <cell r="I2306" t="str">
            <v>USD</v>
          </cell>
          <cell r="J2306">
            <v>1293857940</v>
          </cell>
          <cell r="K2306">
            <v>1290281691</v>
          </cell>
          <cell r="L2306" t="b">
            <v>1</v>
          </cell>
          <cell r="M2306">
            <v>113</v>
          </cell>
          <cell r="N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>
            <v>101</v>
          </cell>
          <cell r="H2307" t="str">
            <v>US</v>
          </cell>
          <cell r="I2307" t="str">
            <v>USD</v>
          </cell>
          <cell r="J2307">
            <v>1407520800</v>
          </cell>
          <cell r="K2307">
            <v>1405356072</v>
          </cell>
          <cell r="L2307" t="b">
            <v>1</v>
          </cell>
          <cell r="M2307">
            <v>167</v>
          </cell>
          <cell r="N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>
            <v>107</v>
          </cell>
          <cell r="H2308" t="str">
            <v>US</v>
          </cell>
          <cell r="I2308" t="str">
            <v>USD</v>
          </cell>
          <cell r="J2308">
            <v>1331352129</v>
          </cell>
          <cell r="K2308">
            <v>1328760129</v>
          </cell>
          <cell r="L2308" t="b">
            <v>1</v>
          </cell>
          <cell r="M2308">
            <v>73</v>
          </cell>
          <cell r="N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>
            <v>107</v>
          </cell>
          <cell r="H2309" t="str">
            <v>US</v>
          </cell>
          <cell r="I2309" t="str">
            <v>USD</v>
          </cell>
          <cell r="J2309">
            <v>1336245328</v>
          </cell>
          <cell r="K2309">
            <v>1333653333</v>
          </cell>
          <cell r="L2309" t="b">
            <v>1</v>
          </cell>
          <cell r="M2309">
            <v>75</v>
          </cell>
          <cell r="N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>
            <v>101</v>
          </cell>
          <cell r="H2310" t="str">
            <v>US</v>
          </cell>
          <cell r="I2310" t="str">
            <v>USD</v>
          </cell>
          <cell r="J2310">
            <v>1409274000</v>
          </cell>
          <cell r="K2310">
            <v>1406847996</v>
          </cell>
          <cell r="L2310" t="b">
            <v>1</v>
          </cell>
          <cell r="M2310">
            <v>614</v>
          </cell>
          <cell r="N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>
            <v>107</v>
          </cell>
          <cell r="H2311" t="str">
            <v>US</v>
          </cell>
          <cell r="I2311" t="str">
            <v>USD</v>
          </cell>
          <cell r="J2311">
            <v>1362872537</v>
          </cell>
          <cell r="K2311">
            <v>1359848537</v>
          </cell>
          <cell r="L2311" t="b">
            <v>1</v>
          </cell>
          <cell r="M2311">
            <v>107</v>
          </cell>
          <cell r="N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>
            <v>429</v>
          </cell>
          <cell r="H2312" t="str">
            <v>US</v>
          </cell>
          <cell r="I2312" t="str">
            <v>USD</v>
          </cell>
          <cell r="J2312">
            <v>1363889015</v>
          </cell>
          <cell r="K2312">
            <v>1361300615</v>
          </cell>
          <cell r="L2312" t="b">
            <v>1</v>
          </cell>
          <cell r="M2312">
            <v>1224</v>
          </cell>
          <cell r="N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>
            <v>104</v>
          </cell>
          <cell r="H2313" t="str">
            <v>US</v>
          </cell>
          <cell r="I2313" t="str">
            <v>USD</v>
          </cell>
          <cell r="J2313">
            <v>1399421189</v>
          </cell>
          <cell r="K2313">
            <v>1396829189</v>
          </cell>
          <cell r="L2313" t="b">
            <v>1</v>
          </cell>
          <cell r="M2313">
            <v>104</v>
          </cell>
          <cell r="N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>
            <v>108</v>
          </cell>
          <cell r="H2314" t="str">
            <v>US</v>
          </cell>
          <cell r="I2314" t="str">
            <v>USD</v>
          </cell>
          <cell r="J2314">
            <v>1397862000</v>
          </cell>
          <cell r="K2314">
            <v>1395155478</v>
          </cell>
          <cell r="L2314" t="b">
            <v>1</v>
          </cell>
          <cell r="M2314">
            <v>79</v>
          </cell>
          <cell r="N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>
            <v>176</v>
          </cell>
          <cell r="H2315" t="str">
            <v>US</v>
          </cell>
          <cell r="I2315" t="str">
            <v>USD</v>
          </cell>
          <cell r="J2315">
            <v>1336086026</v>
          </cell>
          <cell r="K2315">
            <v>1333494026</v>
          </cell>
          <cell r="L2315" t="b">
            <v>1</v>
          </cell>
          <cell r="M2315">
            <v>157</v>
          </cell>
          <cell r="N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>
            <v>157</v>
          </cell>
          <cell r="H2316" t="str">
            <v>US</v>
          </cell>
          <cell r="I2316" t="str">
            <v>USD</v>
          </cell>
          <cell r="J2316">
            <v>1339074857</v>
          </cell>
          <cell r="K2316">
            <v>1336482857</v>
          </cell>
          <cell r="L2316" t="b">
            <v>1</v>
          </cell>
          <cell r="M2316">
            <v>50</v>
          </cell>
          <cell r="N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>
            <v>103</v>
          </cell>
          <cell r="H2317" t="str">
            <v>US</v>
          </cell>
          <cell r="I2317" t="str">
            <v>USD</v>
          </cell>
          <cell r="J2317">
            <v>1336238743</v>
          </cell>
          <cell r="K2317">
            <v>1333646743</v>
          </cell>
          <cell r="L2317" t="b">
            <v>1</v>
          </cell>
          <cell r="M2317">
            <v>64</v>
          </cell>
          <cell r="N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>
            <v>104</v>
          </cell>
          <cell r="H2318" t="str">
            <v>US</v>
          </cell>
          <cell r="I2318" t="str">
            <v>USD</v>
          </cell>
          <cell r="J2318">
            <v>1260383040</v>
          </cell>
          <cell r="K2318">
            <v>1253726650</v>
          </cell>
          <cell r="L2318" t="b">
            <v>1</v>
          </cell>
          <cell r="M2318">
            <v>200</v>
          </cell>
          <cell r="N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>
            <v>104</v>
          </cell>
          <cell r="H2319" t="str">
            <v>US</v>
          </cell>
          <cell r="I2319" t="str">
            <v>USD</v>
          </cell>
          <cell r="J2319">
            <v>1266210000</v>
          </cell>
          <cell r="K2319">
            <v>1263474049</v>
          </cell>
          <cell r="L2319" t="b">
            <v>1</v>
          </cell>
          <cell r="M2319">
            <v>22</v>
          </cell>
          <cell r="N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>
            <v>121</v>
          </cell>
          <cell r="H2320" t="str">
            <v>US</v>
          </cell>
          <cell r="I2320" t="str">
            <v>USD</v>
          </cell>
          <cell r="J2320">
            <v>1253937540</v>
          </cell>
          <cell r="K2320">
            <v>1251214014</v>
          </cell>
          <cell r="L2320" t="b">
            <v>1</v>
          </cell>
          <cell r="M2320">
            <v>163</v>
          </cell>
          <cell r="N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>
            <v>108</v>
          </cell>
          <cell r="H2321" t="str">
            <v>US</v>
          </cell>
          <cell r="I2321" t="str">
            <v>USD</v>
          </cell>
          <cell r="J2321">
            <v>1387072685</v>
          </cell>
          <cell r="K2321">
            <v>1384480685</v>
          </cell>
          <cell r="L2321" t="b">
            <v>1</v>
          </cell>
          <cell r="M2321">
            <v>77</v>
          </cell>
          <cell r="N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>
            <v>109</v>
          </cell>
          <cell r="H2322" t="str">
            <v>US</v>
          </cell>
          <cell r="I2322" t="str">
            <v>USD</v>
          </cell>
          <cell r="J2322">
            <v>1396463800</v>
          </cell>
          <cell r="K2322">
            <v>1393443400</v>
          </cell>
          <cell r="L2322" t="b">
            <v>1</v>
          </cell>
          <cell r="M2322">
            <v>89</v>
          </cell>
          <cell r="N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>
            <v>39</v>
          </cell>
          <cell r="H2323" t="str">
            <v>AT</v>
          </cell>
          <cell r="I2323" t="str">
            <v>EUR</v>
          </cell>
          <cell r="J2323">
            <v>1491282901</v>
          </cell>
          <cell r="K2323">
            <v>1488694501</v>
          </cell>
          <cell r="L2323" t="b">
            <v>0</v>
          </cell>
          <cell r="M2323">
            <v>64</v>
          </cell>
          <cell r="N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>
            <v>3</v>
          </cell>
          <cell r="H2324" t="str">
            <v>US</v>
          </cell>
          <cell r="I2324" t="str">
            <v>USD</v>
          </cell>
          <cell r="J2324">
            <v>1491769769</v>
          </cell>
          <cell r="K2324">
            <v>1489181369</v>
          </cell>
          <cell r="L2324" t="b">
            <v>0</v>
          </cell>
          <cell r="M2324">
            <v>4</v>
          </cell>
          <cell r="N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>
            <v>48</v>
          </cell>
          <cell r="H2325" t="str">
            <v>US</v>
          </cell>
          <cell r="I2325" t="str">
            <v>USD</v>
          </cell>
          <cell r="J2325">
            <v>1490033247</v>
          </cell>
          <cell r="K2325">
            <v>1489428447</v>
          </cell>
          <cell r="L2325" t="b">
            <v>0</v>
          </cell>
          <cell r="M2325">
            <v>4</v>
          </cell>
          <cell r="N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>
            <v>21</v>
          </cell>
          <cell r="H2326" t="str">
            <v>GB</v>
          </cell>
          <cell r="I2326" t="str">
            <v>GBP</v>
          </cell>
          <cell r="J2326">
            <v>1490559285</v>
          </cell>
          <cell r="K2326">
            <v>1487970885</v>
          </cell>
          <cell r="L2326" t="b">
            <v>0</v>
          </cell>
          <cell r="M2326">
            <v>61</v>
          </cell>
          <cell r="N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>
            <v>8</v>
          </cell>
          <cell r="H2327" t="str">
            <v>US</v>
          </cell>
          <cell r="I2327" t="str">
            <v>USD</v>
          </cell>
          <cell r="J2327">
            <v>1490830331</v>
          </cell>
          <cell r="K2327">
            <v>1488241931</v>
          </cell>
          <cell r="L2327" t="b">
            <v>0</v>
          </cell>
          <cell r="M2327">
            <v>7</v>
          </cell>
          <cell r="N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>
            <v>1</v>
          </cell>
          <cell r="H2328" t="str">
            <v>US</v>
          </cell>
          <cell r="I2328" t="str">
            <v>USD</v>
          </cell>
          <cell r="J2328">
            <v>1493571600</v>
          </cell>
          <cell r="K2328">
            <v>1489106948</v>
          </cell>
          <cell r="L2328" t="b">
            <v>0</v>
          </cell>
          <cell r="M2328">
            <v>1</v>
          </cell>
          <cell r="N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>
            <v>526</v>
          </cell>
          <cell r="H2329" t="str">
            <v>US</v>
          </cell>
          <cell r="I2329" t="str">
            <v>USD</v>
          </cell>
          <cell r="J2329">
            <v>1409090440</v>
          </cell>
          <cell r="K2329">
            <v>1406066440</v>
          </cell>
          <cell r="L2329" t="b">
            <v>1</v>
          </cell>
          <cell r="M2329">
            <v>3355</v>
          </cell>
          <cell r="N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>
            <v>254</v>
          </cell>
          <cell r="H2330" t="str">
            <v>US</v>
          </cell>
          <cell r="I2330" t="str">
            <v>USD</v>
          </cell>
          <cell r="J2330">
            <v>1434307537</v>
          </cell>
          <cell r="K2330">
            <v>1431715537</v>
          </cell>
          <cell r="L2330" t="b">
            <v>1</v>
          </cell>
          <cell r="M2330">
            <v>537</v>
          </cell>
          <cell r="N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>
            <v>106</v>
          </cell>
          <cell r="H2331" t="str">
            <v>US</v>
          </cell>
          <cell r="I2331" t="str">
            <v>USD</v>
          </cell>
          <cell r="J2331">
            <v>1405609146</v>
          </cell>
          <cell r="K2331">
            <v>1403017146</v>
          </cell>
          <cell r="L2331" t="b">
            <v>1</v>
          </cell>
          <cell r="M2331">
            <v>125</v>
          </cell>
          <cell r="N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>
            <v>102</v>
          </cell>
          <cell r="H2332" t="str">
            <v>US</v>
          </cell>
          <cell r="I2332" t="str">
            <v>USD</v>
          </cell>
          <cell r="J2332">
            <v>1451001600</v>
          </cell>
          <cell r="K2332">
            <v>1448400943</v>
          </cell>
          <cell r="L2332" t="b">
            <v>1</v>
          </cell>
          <cell r="M2332">
            <v>163</v>
          </cell>
          <cell r="N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>
            <v>144</v>
          </cell>
          <cell r="H2333" t="str">
            <v>US</v>
          </cell>
          <cell r="I2333" t="str">
            <v>USD</v>
          </cell>
          <cell r="J2333">
            <v>1408320490</v>
          </cell>
          <cell r="K2333">
            <v>1405728490</v>
          </cell>
          <cell r="L2333" t="b">
            <v>1</v>
          </cell>
          <cell r="M2333">
            <v>283</v>
          </cell>
          <cell r="N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>
            <v>106</v>
          </cell>
          <cell r="H2334" t="str">
            <v>US</v>
          </cell>
          <cell r="I2334" t="str">
            <v>USD</v>
          </cell>
          <cell r="J2334">
            <v>1423235071</v>
          </cell>
          <cell r="K2334">
            <v>1420643071</v>
          </cell>
          <cell r="L2334" t="b">
            <v>1</v>
          </cell>
          <cell r="M2334">
            <v>352</v>
          </cell>
          <cell r="N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>
            <v>212</v>
          </cell>
          <cell r="H2335" t="str">
            <v>US</v>
          </cell>
          <cell r="I2335" t="str">
            <v>USD</v>
          </cell>
          <cell r="J2335">
            <v>1401385800</v>
          </cell>
          <cell r="K2335">
            <v>1399563390</v>
          </cell>
          <cell r="L2335" t="b">
            <v>1</v>
          </cell>
          <cell r="M2335">
            <v>94</v>
          </cell>
          <cell r="N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>
            <v>102</v>
          </cell>
          <cell r="H2336" t="str">
            <v>US</v>
          </cell>
          <cell r="I2336" t="str">
            <v>USD</v>
          </cell>
          <cell r="J2336">
            <v>1415208840</v>
          </cell>
          <cell r="K2336">
            <v>1412611498</v>
          </cell>
          <cell r="L2336" t="b">
            <v>1</v>
          </cell>
          <cell r="M2336">
            <v>67</v>
          </cell>
          <cell r="N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>
            <v>102</v>
          </cell>
          <cell r="H2337" t="str">
            <v>US</v>
          </cell>
          <cell r="I2337" t="str">
            <v>USD</v>
          </cell>
          <cell r="J2337">
            <v>1402494243</v>
          </cell>
          <cell r="K2337">
            <v>1399902243</v>
          </cell>
          <cell r="L2337" t="b">
            <v>1</v>
          </cell>
          <cell r="M2337">
            <v>221</v>
          </cell>
          <cell r="N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>
            <v>521</v>
          </cell>
          <cell r="H2338" t="str">
            <v>US</v>
          </cell>
          <cell r="I2338" t="str">
            <v>USD</v>
          </cell>
          <cell r="J2338">
            <v>1394316695</v>
          </cell>
          <cell r="K2338">
            <v>1390860695</v>
          </cell>
          <cell r="L2338" t="b">
            <v>1</v>
          </cell>
          <cell r="M2338">
            <v>2165</v>
          </cell>
          <cell r="N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>
            <v>111</v>
          </cell>
          <cell r="H2339" t="str">
            <v>US</v>
          </cell>
          <cell r="I2339" t="str">
            <v>USD</v>
          </cell>
          <cell r="J2339">
            <v>1403796143</v>
          </cell>
          <cell r="K2339">
            <v>1401204143</v>
          </cell>
          <cell r="L2339" t="b">
            <v>1</v>
          </cell>
          <cell r="M2339">
            <v>179</v>
          </cell>
          <cell r="N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>
            <v>101</v>
          </cell>
          <cell r="H2340" t="str">
            <v>US</v>
          </cell>
          <cell r="I2340" t="str">
            <v>USD</v>
          </cell>
          <cell r="J2340">
            <v>1404077484</v>
          </cell>
          <cell r="K2340">
            <v>1401485484</v>
          </cell>
          <cell r="L2340" t="b">
            <v>1</v>
          </cell>
          <cell r="M2340">
            <v>123</v>
          </cell>
          <cell r="N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>
            <v>294</v>
          </cell>
          <cell r="H2341" t="str">
            <v>US</v>
          </cell>
          <cell r="I2341" t="str">
            <v>USD</v>
          </cell>
          <cell r="J2341">
            <v>1482134340</v>
          </cell>
          <cell r="K2341">
            <v>1479496309</v>
          </cell>
          <cell r="L2341" t="b">
            <v>1</v>
          </cell>
          <cell r="M2341">
            <v>1104</v>
          </cell>
          <cell r="N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>
            <v>106</v>
          </cell>
          <cell r="H2342" t="str">
            <v>US</v>
          </cell>
          <cell r="I2342" t="str">
            <v>USD</v>
          </cell>
          <cell r="J2342">
            <v>1477841138</v>
          </cell>
          <cell r="K2342">
            <v>1475249138</v>
          </cell>
          <cell r="L2342" t="b">
            <v>1</v>
          </cell>
          <cell r="M2342">
            <v>403</v>
          </cell>
          <cell r="N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>
            <v>0</v>
          </cell>
          <cell r="H2343" t="str">
            <v>US</v>
          </cell>
          <cell r="I2343" t="str">
            <v>USD</v>
          </cell>
          <cell r="J2343">
            <v>1436729504</v>
          </cell>
          <cell r="K2343">
            <v>1434137504</v>
          </cell>
          <cell r="L2343" t="b">
            <v>0</v>
          </cell>
          <cell r="M2343">
            <v>0</v>
          </cell>
          <cell r="N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>
            <v>0</v>
          </cell>
          <cell r="H2344" t="str">
            <v>US</v>
          </cell>
          <cell r="I2344" t="str">
            <v>USD</v>
          </cell>
          <cell r="J2344">
            <v>1412571600</v>
          </cell>
          <cell r="K2344">
            <v>1410799870</v>
          </cell>
          <cell r="L2344" t="b">
            <v>0</v>
          </cell>
          <cell r="M2344">
            <v>0</v>
          </cell>
          <cell r="N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>
            <v>3</v>
          </cell>
          <cell r="H2345" t="str">
            <v>US</v>
          </cell>
          <cell r="I2345" t="str">
            <v>USD</v>
          </cell>
          <cell r="J2345">
            <v>1452282420</v>
          </cell>
          <cell r="K2345">
            <v>1447962505</v>
          </cell>
          <cell r="L2345" t="b">
            <v>0</v>
          </cell>
          <cell r="M2345">
            <v>1</v>
          </cell>
          <cell r="N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>
            <v>0</v>
          </cell>
          <cell r="H2346" t="str">
            <v>CA</v>
          </cell>
          <cell r="I2346" t="str">
            <v>CAD</v>
          </cell>
          <cell r="J2346">
            <v>1466789269</v>
          </cell>
          <cell r="K2346">
            <v>1464197269</v>
          </cell>
          <cell r="L2346" t="b">
            <v>0</v>
          </cell>
          <cell r="M2346">
            <v>1</v>
          </cell>
          <cell r="N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>
            <v>0</v>
          </cell>
          <cell r="H2347" t="str">
            <v>US</v>
          </cell>
          <cell r="I2347" t="str">
            <v>USD</v>
          </cell>
          <cell r="J2347">
            <v>1427845140</v>
          </cell>
          <cell r="K2347">
            <v>1424822556</v>
          </cell>
          <cell r="L2347" t="b">
            <v>0</v>
          </cell>
          <cell r="M2347">
            <v>0</v>
          </cell>
          <cell r="N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>
            <v>0</v>
          </cell>
          <cell r="H2348" t="str">
            <v>US</v>
          </cell>
          <cell r="I2348" t="str">
            <v>USD</v>
          </cell>
          <cell r="J2348">
            <v>1476731431</v>
          </cell>
          <cell r="K2348">
            <v>1472843431</v>
          </cell>
          <cell r="L2348" t="b">
            <v>0</v>
          </cell>
          <cell r="M2348">
            <v>3</v>
          </cell>
          <cell r="N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>
            <v>2</v>
          </cell>
          <cell r="H2349" t="str">
            <v>US</v>
          </cell>
          <cell r="I2349" t="str">
            <v>USD</v>
          </cell>
          <cell r="J2349">
            <v>1472135676</v>
          </cell>
          <cell r="K2349">
            <v>1469543676</v>
          </cell>
          <cell r="L2349" t="b">
            <v>0</v>
          </cell>
          <cell r="M2349">
            <v>1</v>
          </cell>
          <cell r="N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>
            <v>0</v>
          </cell>
          <cell r="H2350" t="str">
            <v>US</v>
          </cell>
          <cell r="I2350" t="str">
            <v>USD</v>
          </cell>
          <cell r="J2350">
            <v>1456006938</v>
          </cell>
          <cell r="K2350">
            <v>1450822938</v>
          </cell>
          <cell r="L2350" t="b">
            <v>0</v>
          </cell>
          <cell r="M2350">
            <v>5</v>
          </cell>
          <cell r="N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>
            <v>0</v>
          </cell>
          <cell r="H2351" t="str">
            <v>SE</v>
          </cell>
          <cell r="I2351" t="str">
            <v>SEK</v>
          </cell>
          <cell r="J2351">
            <v>1439318228</v>
          </cell>
          <cell r="K2351">
            <v>1436812628</v>
          </cell>
          <cell r="L2351" t="b">
            <v>0</v>
          </cell>
          <cell r="M2351">
            <v>0</v>
          </cell>
          <cell r="N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>
            <v>0</v>
          </cell>
          <cell r="H2352" t="str">
            <v>IE</v>
          </cell>
          <cell r="I2352" t="str">
            <v>EUR</v>
          </cell>
          <cell r="J2352">
            <v>1483474370</v>
          </cell>
          <cell r="K2352">
            <v>1480882370</v>
          </cell>
          <cell r="L2352" t="b">
            <v>0</v>
          </cell>
          <cell r="M2352">
            <v>0</v>
          </cell>
          <cell r="N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>
            <v>1</v>
          </cell>
          <cell r="H2353" t="str">
            <v>NZ</v>
          </cell>
          <cell r="I2353" t="str">
            <v>NZD</v>
          </cell>
          <cell r="J2353">
            <v>1430360739</v>
          </cell>
          <cell r="K2353">
            <v>1427768739</v>
          </cell>
          <cell r="L2353" t="b">
            <v>0</v>
          </cell>
          <cell r="M2353">
            <v>7</v>
          </cell>
          <cell r="N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>
            <v>0</v>
          </cell>
          <cell r="H2354" t="str">
            <v>US</v>
          </cell>
          <cell r="I2354" t="str">
            <v>USD</v>
          </cell>
          <cell r="J2354">
            <v>1433603552</v>
          </cell>
          <cell r="K2354">
            <v>1428419552</v>
          </cell>
          <cell r="L2354" t="b">
            <v>0</v>
          </cell>
          <cell r="M2354">
            <v>0</v>
          </cell>
          <cell r="N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>
            <v>0</v>
          </cell>
          <cell r="H2355" t="str">
            <v>US</v>
          </cell>
          <cell r="I2355" t="str">
            <v>USD</v>
          </cell>
          <cell r="J2355">
            <v>1429632822</v>
          </cell>
          <cell r="K2355">
            <v>1428596022</v>
          </cell>
          <cell r="L2355" t="b">
            <v>0</v>
          </cell>
          <cell r="M2355">
            <v>0</v>
          </cell>
          <cell r="N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>
            <v>0</v>
          </cell>
          <cell r="H2356" t="str">
            <v>US</v>
          </cell>
          <cell r="I2356" t="str">
            <v>USD</v>
          </cell>
          <cell r="J2356">
            <v>1420910460</v>
          </cell>
          <cell r="K2356">
            <v>1415726460</v>
          </cell>
          <cell r="L2356" t="b">
            <v>0</v>
          </cell>
          <cell r="M2356">
            <v>1</v>
          </cell>
          <cell r="N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>
            <v>1</v>
          </cell>
          <cell r="H2357" t="str">
            <v>AU</v>
          </cell>
          <cell r="I2357" t="str">
            <v>AUD</v>
          </cell>
          <cell r="J2357">
            <v>1430604136</v>
          </cell>
          <cell r="K2357">
            <v>1428012136</v>
          </cell>
          <cell r="L2357" t="b">
            <v>0</v>
          </cell>
          <cell r="M2357">
            <v>2</v>
          </cell>
          <cell r="N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>
            <v>0</v>
          </cell>
          <cell r="H2358" t="str">
            <v>NL</v>
          </cell>
          <cell r="I2358" t="str">
            <v>EUR</v>
          </cell>
          <cell r="J2358">
            <v>1433530104</v>
          </cell>
          <cell r="K2358">
            <v>1430938104</v>
          </cell>
          <cell r="L2358" t="b">
            <v>0</v>
          </cell>
          <cell r="M2358">
            <v>0</v>
          </cell>
          <cell r="N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>
            <v>0</v>
          </cell>
          <cell r="H2359" t="str">
            <v>GB</v>
          </cell>
          <cell r="I2359" t="str">
            <v>GBP</v>
          </cell>
          <cell r="J2359">
            <v>1445093578</v>
          </cell>
          <cell r="K2359">
            <v>1442501578</v>
          </cell>
          <cell r="L2359" t="b">
            <v>0</v>
          </cell>
          <cell r="M2359">
            <v>0</v>
          </cell>
          <cell r="N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>
            <v>0</v>
          </cell>
          <cell r="H2360" t="str">
            <v>GB</v>
          </cell>
          <cell r="I2360" t="str">
            <v>GBP</v>
          </cell>
          <cell r="J2360">
            <v>1422664740</v>
          </cell>
          <cell r="K2360">
            <v>1417818036</v>
          </cell>
          <cell r="L2360" t="b">
            <v>0</v>
          </cell>
          <cell r="M2360">
            <v>0</v>
          </cell>
          <cell r="N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>
            <v>15</v>
          </cell>
          <cell r="H2361" t="str">
            <v>US</v>
          </cell>
          <cell r="I2361" t="str">
            <v>USD</v>
          </cell>
          <cell r="J2361">
            <v>1438616124</v>
          </cell>
          <cell r="K2361">
            <v>1433432124</v>
          </cell>
          <cell r="L2361" t="b">
            <v>0</v>
          </cell>
          <cell r="M2361">
            <v>3</v>
          </cell>
          <cell r="N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>
            <v>0</v>
          </cell>
          <cell r="H2362" t="str">
            <v>CA</v>
          </cell>
          <cell r="I2362" t="str">
            <v>CAD</v>
          </cell>
          <cell r="J2362">
            <v>1454864280</v>
          </cell>
          <cell r="K2362">
            <v>1452272280</v>
          </cell>
          <cell r="L2362" t="b">
            <v>0</v>
          </cell>
          <cell r="M2362">
            <v>1</v>
          </cell>
          <cell r="N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>
            <v>0</v>
          </cell>
          <cell r="H2363" t="str">
            <v>CA</v>
          </cell>
          <cell r="I2363" t="str">
            <v>CAD</v>
          </cell>
          <cell r="J2363">
            <v>1462053600</v>
          </cell>
          <cell r="K2363">
            <v>1459975008</v>
          </cell>
          <cell r="L2363" t="b">
            <v>0</v>
          </cell>
          <cell r="M2363">
            <v>0</v>
          </cell>
          <cell r="N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>
            <v>29</v>
          </cell>
          <cell r="H2364" t="str">
            <v>US</v>
          </cell>
          <cell r="I2364" t="str">
            <v>USD</v>
          </cell>
          <cell r="J2364">
            <v>1418315470</v>
          </cell>
          <cell r="K2364">
            <v>1415723470</v>
          </cell>
          <cell r="L2364" t="b">
            <v>0</v>
          </cell>
          <cell r="M2364">
            <v>2</v>
          </cell>
          <cell r="N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>
            <v>0</v>
          </cell>
          <cell r="H2365" t="str">
            <v>US</v>
          </cell>
          <cell r="I2365" t="str">
            <v>USD</v>
          </cell>
          <cell r="J2365">
            <v>1451348200</v>
          </cell>
          <cell r="K2365">
            <v>1447460200</v>
          </cell>
          <cell r="L2365" t="b">
            <v>0</v>
          </cell>
          <cell r="M2365">
            <v>0</v>
          </cell>
          <cell r="N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>
            <v>0</v>
          </cell>
          <cell r="H2366" t="str">
            <v>US</v>
          </cell>
          <cell r="I2366" t="str">
            <v>USD</v>
          </cell>
          <cell r="J2366">
            <v>1445898356</v>
          </cell>
          <cell r="K2366">
            <v>1441146356</v>
          </cell>
          <cell r="L2366" t="b">
            <v>0</v>
          </cell>
          <cell r="M2366">
            <v>0</v>
          </cell>
          <cell r="N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>
            <v>0</v>
          </cell>
          <cell r="H2367" t="str">
            <v>IT</v>
          </cell>
          <cell r="I2367" t="str">
            <v>EUR</v>
          </cell>
          <cell r="J2367">
            <v>1453071600</v>
          </cell>
          <cell r="K2367">
            <v>1449596425</v>
          </cell>
          <cell r="L2367" t="b">
            <v>0</v>
          </cell>
          <cell r="M2367">
            <v>0</v>
          </cell>
          <cell r="N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>
            <v>11</v>
          </cell>
          <cell r="H2368" t="str">
            <v>GB</v>
          </cell>
          <cell r="I2368" t="str">
            <v>GBP</v>
          </cell>
          <cell r="J2368">
            <v>1445431533</v>
          </cell>
          <cell r="K2368">
            <v>1442839533</v>
          </cell>
          <cell r="L2368" t="b">
            <v>0</v>
          </cell>
          <cell r="M2368">
            <v>27</v>
          </cell>
          <cell r="N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>
            <v>1</v>
          </cell>
          <cell r="H2369" t="str">
            <v>US</v>
          </cell>
          <cell r="I2369" t="str">
            <v>USD</v>
          </cell>
          <cell r="J2369">
            <v>1461622616</v>
          </cell>
          <cell r="K2369">
            <v>1456442216</v>
          </cell>
          <cell r="L2369" t="b">
            <v>0</v>
          </cell>
          <cell r="M2369">
            <v>14</v>
          </cell>
          <cell r="N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>
            <v>0</v>
          </cell>
          <cell r="H2370" t="str">
            <v>US</v>
          </cell>
          <cell r="I2370" t="str">
            <v>USD</v>
          </cell>
          <cell r="J2370">
            <v>1429028365</v>
          </cell>
          <cell r="K2370">
            <v>1425143965</v>
          </cell>
          <cell r="L2370" t="b">
            <v>0</v>
          </cell>
          <cell r="M2370">
            <v>2</v>
          </cell>
          <cell r="N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>
            <v>0</v>
          </cell>
          <cell r="H2371" t="str">
            <v>US</v>
          </cell>
          <cell r="I2371" t="str">
            <v>USD</v>
          </cell>
          <cell r="J2371">
            <v>1455132611</v>
          </cell>
          <cell r="K2371">
            <v>1452540611</v>
          </cell>
          <cell r="L2371" t="b">
            <v>0</v>
          </cell>
          <cell r="M2371">
            <v>0</v>
          </cell>
          <cell r="N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>
            <v>0</v>
          </cell>
          <cell r="H2372" t="str">
            <v>US</v>
          </cell>
          <cell r="I2372" t="str">
            <v>USD</v>
          </cell>
          <cell r="J2372">
            <v>1418877141</v>
          </cell>
          <cell r="K2372">
            <v>1416285141</v>
          </cell>
          <cell r="L2372" t="b">
            <v>0</v>
          </cell>
          <cell r="M2372">
            <v>4</v>
          </cell>
          <cell r="N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>
            <v>0</v>
          </cell>
          <cell r="H2373" t="str">
            <v>US</v>
          </cell>
          <cell r="I2373" t="str">
            <v>USD</v>
          </cell>
          <cell r="J2373">
            <v>1435257596</v>
          </cell>
          <cell r="K2373">
            <v>1432665596</v>
          </cell>
          <cell r="L2373" t="b">
            <v>0</v>
          </cell>
          <cell r="M2373">
            <v>0</v>
          </cell>
          <cell r="N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>
            <v>3</v>
          </cell>
          <cell r="H2374" t="str">
            <v>AU</v>
          </cell>
          <cell r="I2374" t="str">
            <v>AUD</v>
          </cell>
          <cell r="J2374">
            <v>1429839571</v>
          </cell>
          <cell r="K2374">
            <v>1427247571</v>
          </cell>
          <cell r="L2374" t="b">
            <v>0</v>
          </cell>
          <cell r="M2374">
            <v>6</v>
          </cell>
          <cell r="N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>
            <v>0</v>
          </cell>
          <cell r="H2375" t="str">
            <v>SE</v>
          </cell>
          <cell r="I2375" t="str">
            <v>SEK</v>
          </cell>
          <cell r="J2375">
            <v>1440863624</v>
          </cell>
          <cell r="K2375">
            <v>1438271624</v>
          </cell>
          <cell r="L2375" t="b">
            <v>0</v>
          </cell>
          <cell r="M2375">
            <v>1</v>
          </cell>
          <cell r="N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>
            <v>0</v>
          </cell>
          <cell r="H2376" t="str">
            <v>US</v>
          </cell>
          <cell r="I2376" t="str">
            <v>USD</v>
          </cell>
          <cell r="J2376">
            <v>1423772060</v>
          </cell>
          <cell r="K2376">
            <v>1421180060</v>
          </cell>
          <cell r="L2376" t="b">
            <v>0</v>
          </cell>
          <cell r="M2376">
            <v>1</v>
          </cell>
          <cell r="N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>
            <v>0</v>
          </cell>
          <cell r="H2377" t="str">
            <v>US</v>
          </cell>
          <cell r="I2377" t="str">
            <v>USD</v>
          </cell>
          <cell r="J2377">
            <v>1473451437</v>
          </cell>
          <cell r="K2377">
            <v>1470859437</v>
          </cell>
          <cell r="L2377" t="b">
            <v>0</v>
          </cell>
          <cell r="M2377">
            <v>0</v>
          </cell>
          <cell r="N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>
            <v>11</v>
          </cell>
          <cell r="H2378" t="str">
            <v>US</v>
          </cell>
          <cell r="I2378" t="str">
            <v>USD</v>
          </cell>
          <cell r="J2378">
            <v>1449785566</v>
          </cell>
          <cell r="K2378">
            <v>1447193566</v>
          </cell>
          <cell r="L2378" t="b">
            <v>0</v>
          </cell>
          <cell r="M2378">
            <v>4</v>
          </cell>
          <cell r="N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>
            <v>0</v>
          </cell>
          <cell r="H2379" t="str">
            <v>CA</v>
          </cell>
          <cell r="I2379" t="str">
            <v>CAD</v>
          </cell>
          <cell r="J2379">
            <v>1480110783</v>
          </cell>
          <cell r="K2379">
            <v>1477515183</v>
          </cell>
          <cell r="L2379" t="b">
            <v>0</v>
          </cell>
          <cell r="M2379">
            <v>0</v>
          </cell>
          <cell r="N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>
            <v>0</v>
          </cell>
          <cell r="H2380" t="str">
            <v>US</v>
          </cell>
          <cell r="I2380" t="str">
            <v>USD</v>
          </cell>
          <cell r="J2380">
            <v>1440548330</v>
          </cell>
          <cell r="K2380">
            <v>1438042730</v>
          </cell>
          <cell r="L2380" t="b">
            <v>0</v>
          </cell>
          <cell r="M2380">
            <v>0</v>
          </cell>
          <cell r="N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>
            <v>0</v>
          </cell>
          <cell r="H2381" t="str">
            <v>US</v>
          </cell>
          <cell r="I2381" t="str">
            <v>USD</v>
          </cell>
          <cell r="J2381">
            <v>1444004616</v>
          </cell>
          <cell r="K2381">
            <v>1440116616</v>
          </cell>
          <cell r="L2381" t="b">
            <v>0</v>
          </cell>
          <cell r="M2381">
            <v>0</v>
          </cell>
          <cell r="N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>
            <v>0</v>
          </cell>
          <cell r="H2382" t="str">
            <v>US</v>
          </cell>
          <cell r="I2382" t="str">
            <v>USD</v>
          </cell>
          <cell r="J2382">
            <v>1443726142</v>
          </cell>
          <cell r="K2382">
            <v>1441134142</v>
          </cell>
          <cell r="L2382" t="b">
            <v>0</v>
          </cell>
          <cell r="M2382">
            <v>3</v>
          </cell>
          <cell r="N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>
            <v>2</v>
          </cell>
          <cell r="H2383" t="str">
            <v>US</v>
          </cell>
          <cell r="I2383" t="str">
            <v>USD</v>
          </cell>
          <cell r="J2383">
            <v>1428704848</v>
          </cell>
          <cell r="K2383">
            <v>1426112848</v>
          </cell>
          <cell r="L2383" t="b">
            <v>0</v>
          </cell>
          <cell r="M2383">
            <v>7</v>
          </cell>
          <cell r="N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>
            <v>3</v>
          </cell>
          <cell r="H2384" t="str">
            <v>US</v>
          </cell>
          <cell r="I2384" t="str">
            <v>USD</v>
          </cell>
          <cell r="J2384">
            <v>1438662603</v>
          </cell>
          <cell r="K2384">
            <v>1436502603</v>
          </cell>
          <cell r="L2384" t="b">
            <v>0</v>
          </cell>
          <cell r="M2384">
            <v>2</v>
          </cell>
          <cell r="N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>
            <v>4</v>
          </cell>
          <cell r="H2385" t="str">
            <v>NZ</v>
          </cell>
          <cell r="I2385" t="str">
            <v>NZD</v>
          </cell>
          <cell r="J2385">
            <v>1424568107</v>
          </cell>
          <cell r="K2385">
            <v>1421976107</v>
          </cell>
          <cell r="L2385" t="b">
            <v>0</v>
          </cell>
          <cell r="M2385">
            <v>3</v>
          </cell>
          <cell r="N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>
            <v>1</v>
          </cell>
          <cell r="H2386" t="str">
            <v>US</v>
          </cell>
          <cell r="I2386" t="str">
            <v>USD</v>
          </cell>
          <cell r="J2386">
            <v>1415932643</v>
          </cell>
          <cell r="K2386">
            <v>1413337043</v>
          </cell>
          <cell r="L2386" t="b">
            <v>0</v>
          </cell>
          <cell r="M2386">
            <v>8</v>
          </cell>
          <cell r="N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>
            <v>1</v>
          </cell>
          <cell r="H2387" t="str">
            <v>US</v>
          </cell>
          <cell r="I2387" t="str">
            <v>USD</v>
          </cell>
          <cell r="J2387">
            <v>1438793432</v>
          </cell>
          <cell r="K2387">
            <v>1436201432</v>
          </cell>
          <cell r="L2387" t="b">
            <v>0</v>
          </cell>
          <cell r="M2387">
            <v>7</v>
          </cell>
          <cell r="N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>
            <v>0</v>
          </cell>
          <cell r="H2388" t="str">
            <v>CA</v>
          </cell>
          <cell r="I2388" t="str">
            <v>CAD</v>
          </cell>
          <cell r="J2388">
            <v>1420920424</v>
          </cell>
          <cell r="K2388">
            <v>1415736424</v>
          </cell>
          <cell r="L2388" t="b">
            <v>0</v>
          </cell>
          <cell r="M2388">
            <v>0</v>
          </cell>
          <cell r="N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>
            <v>1</v>
          </cell>
          <cell r="H2389" t="str">
            <v>US</v>
          </cell>
          <cell r="I2389" t="str">
            <v>USD</v>
          </cell>
          <cell r="J2389">
            <v>1469199740</v>
          </cell>
          <cell r="K2389">
            <v>1465311740</v>
          </cell>
          <cell r="L2389" t="b">
            <v>0</v>
          </cell>
          <cell r="M2389">
            <v>3</v>
          </cell>
          <cell r="N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>
            <v>1</v>
          </cell>
          <cell r="H2390" t="str">
            <v>US</v>
          </cell>
          <cell r="I2390" t="str">
            <v>USD</v>
          </cell>
          <cell r="J2390">
            <v>1421350140</v>
          </cell>
          <cell r="K2390">
            <v>1418761759</v>
          </cell>
          <cell r="L2390" t="b">
            <v>0</v>
          </cell>
          <cell r="M2390">
            <v>8</v>
          </cell>
          <cell r="N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>
            <v>0</v>
          </cell>
          <cell r="H2391" t="str">
            <v>FR</v>
          </cell>
          <cell r="I2391" t="str">
            <v>EUR</v>
          </cell>
          <cell r="J2391">
            <v>1437861540</v>
          </cell>
          <cell r="K2391">
            <v>1435160452</v>
          </cell>
          <cell r="L2391" t="b">
            <v>0</v>
          </cell>
          <cell r="M2391">
            <v>1</v>
          </cell>
          <cell r="N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>
            <v>0</v>
          </cell>
          <cell r="H2392" t="str">
            <v>AU</v>
          </cell>
          <cell r="I2392" t="str">
            <v>AUD</v>
          </cell>
          <cell r="J2392">
            <v>1420352264</v>
          </cell>
          <cell r="K2392">
            <v>1416896264</v>
          </cell>
          <cell r="L2392" t="b">
            <v>0</v>
          </cell>
          <cell r="M2392">
            <v>0</v>
          </cell>
          <cell r="N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>
            <v>0</v>
          </cell>
          <cell r="H2393" t="str">
            <v>US</v>
          </cell>
          <cell r="I2393" t="str">
            <v>USD</v>
          </cell>
          <cell r="J2393">
            <v>1427825044</v>
          </cell>
          <cell r="K2393">
            <v>1425236644</v>
          </cell>
          <cell r="L2393" t="b">
            <v>0</v>
          </cell>
          <cell r="M2393">
            <v>1</v>
          </cell>
          <cell r="N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>
            <v>0</v>
          </cell>
          <cell r="H2394" t="str">
            <v>US</v>
          </cell>
          <cell r="I2394" t="str">
            <v>USD</v>
          </cell>
          <cell r="J2394">
            <v>1446087223</v>
          </cell>
          <cell r="K2394">
            <v>1443495223</v>
          </cell>
          <cell r="L2394" t="b">
            <v>0</v>
          </cell>
          <cell r="M2394">
            <v>0</v>
          </cell>
          <cell r="N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>
            <v>0</v>
          </cell>
          <cell r="H2395" t="str">
            <v>US</v>
          </cell>
          <cell r="I2395" t="str">
            <v>USD</v>
          </cell>
          <cell r="J2395">
            <v>1439048017</v>
          </cell>
          <cell r="K2395">
            <v>1436456017</v>
          </cell>
          <cell r="L2395" t="b">
            <v>0</v>
          </cell>
          <cell r="M2395">
            <v>1</v>
          </cell>
          <cell r="N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>
            <v>0</v>
          </cell>
          <cell r="H2396" t="str">
            <v>IE</v>
          </cell>
          <cell r="I2396" t="str">
            <v>EUR</v>
          </cell>
          <cell r="J2396">
            <v>1424940093</v>
          </cell>
          <cell r="K2396">
            <v>1422348093</v>
          </cell>
          <cell r="L2396" t="b">
            <v>0</v>
          </cell>
          <cell r="M2396">
            <v>2</v>
          </cell>
          <cell r="N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>
            <v>0</v>
          </cell>
          <cell r="H2397" t="str">
            <v>US</v>
          </cell>
          <cell r="I2397" t="str">
            <v>USD</v>
          </cell>
          <cell r="J2397">
            <v>1484038620</v>
          </cell>
          <cell r="K2397">
            <v>1481597687</v>
          </cell>
          <cell r="L2397" t="b">
            <v>0</v>
          </cell>
          <cell r="M2397">
            <v>0</v>
          </cell>
          <cell r="N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>
            <v>0</v>
          </cell>
          <cell r="H2398" t="str">
            <v>CH</v>
          </cell>
          <cell r="I2398" t="str">
            <v>CHF</v>
          </cell>
          <cell r="J2398">
            <v>1444940558</v>
          </cell>
          <cell r="K2398">
            <v>1442348558</v>
          </cell>
          <cell r="L2398" t="b">
            <v>0</v>
          </cell>
          <cell r="M2398">
            <v>1</v>
          </cell>
          <cell r="N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>
            <v>0</v>
          </cell>
          <cell r="H2399" t="str">
            <v>US</v>
          </cell>
          <cell r="I2399" t="str">
            <v>USD</v>
          </cell>
          <cell r="J2399">
            <v>1420233256</v>
          </cell>
          <cell r="K2399">
            <v>1417641256</v>
          </cell>
          <cell r="L2399" t="b">
            <v>0</v>
          </cell>
          <cell r="M2399">
            <v>0</v>
          </cell>
          <cell r="N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>
            <v>0</v>
          </cell>
          <cell r="H2400" t="str">
            <v>US</v>
          </cell>
          <cell r="I2400" t="str">
            <v>USD</v>
          </cell>
          <cell r="J2400">
            <v>1435874384</v>
          </cell>
          <cell r="K2400">
            <v>1433282384</v>
          </cell>
          <cell r="L2400" t="b">
            <v>0</v>
          </cell>
          <cell r="M2400">
            <v>0</v>
          </cell>
          <cell r="N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>
            <v>0</v>
          </cell>
          <cell r="H2401" t="str">
            <v>SE</v>
          </cell>
          <cell r="I2401" t="str">
            <v>SEK</v>
          </cell>
          <cell r="J2401">
            <v>1418934506</v>
          </cell>
          <cell r="K2401">
            <v>1415910506</v>
          </cell>
          <cell r="L2401" t="b">
            <v>0</v>
          </cell>
          <cell r="M2401">
            <v>0</v>
          </cell>
          <cell r="N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>
            <v>0</v>
          </cell>
          <cell r="H2402" t="str">
            <v>AU</v>
          </cell>
          <cell r="I2402" t="str">
            <v>AUD</v>
          </cell>
          <cell r="J2402">
            <v>1460615164</v>
          </cell>
          <cell r="K2402">
            <v>1458023164</v>
          </cell>
          <cell r="L2402" t="b">
            <v>0</v>
          </cell>
          <cell r="M2402">
            <v>0</v>
          </cell>
          <cell r="N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>
            <v>1</v>
          </cell>
          <cell r="H2403" t="str">
            <v>US</v>
          </cell>
          <cell r="I2403" t="str">
            <v>USD</v>
          </cell>
          <cell r="J2403">
            <v>1457207096</v>
          </cell>
          <cell r="K2403">
            <v>1452023096</v>
          </cell>
          <cell r="L2403" t="b">
            <v>0</v>
          </cell>
          <cell r="M2403">
            <v>9</v>
          </cell>
          <cell r="N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>
            <v>0</v>
          </cell>
          <cell r="H2404" t="str">
            <v>US</v>
          </cell>
          <cell r="I2404" t="str">
            <v>USD</v>
          </cell>
          <cell r="J2404">
            <v>1431533931</v>
          </cell>
          <cell r="K2404">
            <v>1428941931</v>
          </cell>
          <cell r="L2404" t="b">
            <v>0</v>
          </cell>
          <cell r="M2404">
            <v>1</v>
          </cell>
          <cell r="N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>
            <v>17</v>
          </cell>
          <cell r="H2405" t="str">
            <v>GB</v>
          </cell>
          <cell r="I2405" t="str">
            <v>GBP</v>
          </cell>
          <cell r="J2405">
            <v>1459368658</v>
          </cell>
          <cell r="K2405">
            <v>1454188258</v>
          </cell>
          <cell r="L2405" t="b">
            <v>0</v>
          </cell>
          <cell r="M2405">
            <v>12</v>
          </cell>
          <cell r="N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>
            <v>0</v>
          </cell>
          <cell r="H2406" t="str">
            <v>US</v>
          </cell>
          <cell r="I2406" t="str">
            <v>USD</v>
          </cell>
          <cell r="J2406">
            <v>1451782607</v>
          </cell>
          <cell r="K2406">
            <v>1449190607</v>
          </cell>
          <cell r="L2406" t="b">
            <v>0</v>
          </cell>
          <cell r="M2406">
            <v>0</v>
          </cell>
          <cell r="N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>
            <v>23</v>
          </cell>
          <cell r="H2407" t="str">
            <v>US</v>
          </cell>
          <cell r="I2407" t="str">
            <v>USD</v>
          </cell>
          <cell r="J2407">
            <v>1472911375</v>
          </cell>
          <cell r="K2407">
            <v>1471096975</v>
          </cell>
          <cell r="L2407" t="b">
            <v>0</v>
          </cell>
          <cell r="M2407">
            <v>20</v>
          </cell>
          <cell r="N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>
            <v>41</v>
          </cell>
          <cell r="H2408" t="str">
            <v>US</v>
          </cell>
          <cell r="I2408" t="str">
            <v>USD</v>
          </cell>
          <cell r="J2408">
            <v>1421635190</v>
          </cell>
          <cell r="K2408">
            <v>1418179190</v>
          </cell>
          <cell r="L2408" t="b">
            <v>0</v>
          </cell>
          <cell r="M2408">
            <v>16</v>
          </cell>
          <cell r="N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>
            <v>25</v>
          </cell>
          <cell r="H2409" t="str">
            <v>US</v>
          </cell>
          <cell r="I2409" t="str">
            <v>USD</v>
          </cell>
          <cell r="J2409">
            <v>1428732000</v>
          </cell>
          <cell r="K2409">
            <v>1426772928</v>
          </cell>
          <cell r="L2409" t="b">
            <v>0</v>
          </cell>
          <cell r="M2409">
            <v>33</v>
          </cell>
          <cell r="N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>
            <v>0</v>
          </cell>
          <cell r="H2410" t="str">
            <v>US</v>
          </cell>
          <cell r="I2410" t="str">
            <v>USD</v>
          </cell>
          <cell r="J2410">
            <v>1415247757</v>
          </cell>
          <cell r="K2410">
            <v>1412652157</v>
          </cell>
          <cell r="L2410" t="b">
            <v>0</v>
          </cell>
          <cell r="M2410">
            <v>2</v>
          </cell>
          <cell r="N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>
            <v>2</v>
          </cell>
          <cell r="H2411" t="str">
            <v>US</v>
          </cell>
          <cell r="I2411" t="str">
            <v>USD</v>
          </cell>
          <cell r="J2411">
            <v>1439931675</v>
          </cell>
          <cell r="K2411">
            <v>1437339675</v>
          </cell>
          <cell r="L2411" t="b">
            <v>0</v>
          </cell>
          <cell r="M2411">
            <v>6</v>
          </cell>
          <cell r="N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>
            <v>0</v>
          </cell>
          <cell r="H2412" t="str">
            <v>AU</v>
          </cell>
          <cell r="I2412" t="str">
            <v>AUD</v>
          </cell>
          <cell r="J2412">
            <v>1441619275</v>
          </cell>
          <cell r="K2412">
            <v>1439027275</v>
          </cell>
          <cell r="L2412" t="b">
            <v>0</v>
          </cell>
          <cell r="M2412">
            <v>0</v>
          </cell>
          <cell r="N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>
            <v>1</v>
          </cell>
          <cell r="H2413" t="str">
            <v>US</v>
          </cell>
          <cell r="I2413" t="str">
            <v>USD</v>
          </cell>
          <cell r="J2413">
            <v>1440524082</v>
          </cell>
          <cell r="K2413">
            <v>1437932082</v>
          </cell>
          <cell r="L2413" t="b">
            <v>0</v>
          </cell>
          <cell r="M2413">
            <v>3</v>
          </cell>
          <cell r="N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>
            <v>0</v>
          </cell>
          <cell r="H2414" t="str">
            <v>FR</v>
          </cell>
          <cell r="I2414" t="str">
            <v>EUR</v>
          </cell>
          <cell r="J2414">
            <v>1480185673</v>
          </cell>
          <cell r="K2414">
            <v>1476294073</v>
          </cell>
          <cell r="L2414" t="b">
            <v>0</v>
          </cell>
          <cell r="M2414">
            <v>0</v>
          </cell>
          <cell r="N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>
            <v>1</v>
          </cell>
          <cell r="H2415" t="str">
            <v>US</v>
          </cell>
          <cell r="I2415" t="str">
            <v>USD</v>
          </cell>
          <cell r="J2415">
            <v>1401579000</v>
          </cell>
          <cell r="K2415">
            <v>1398911882</v>
          </cell>
          <cell r="L2415" t="b">
            <v>0</v>
          </cell>
          <cell r="M2415">
            <v>3</v>
          </cell>
          <cell r="N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>
            <v>3</v>
          </cell>
          <cell r="H2416" t="str">
            <v>US</v>
          </cell>
          <cell r="I2416" t="str">
            <v>USD</v>
          </cell>
          <cell r="J2416">
            <v>1440215940</v>
          </cell>
          <cell r="K2416">
            <v>1436805660</v>
          </cell>
          <cell r="L2416" t="b">
            <v>0</v>
          </cell>
          <cell r="M2416">
            <v>13</v>
          </cell>
          <cell r="N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>
            <v>1</v>
          </cell>
          <cell r="H2417" t="str">
            <v>US</v>
          </cell>
          <cell r="I2417" t="str">
            <v>USD</v>
          </cell>
          <cell r="J2417">
            <v>1468615346</v>
          </cell>
          <cell r="K2417">
            <v>1466023346</v>
          </cell>
          <cell r="L2417" t="b">
            <v>0</v>
          </cell>
          <cell r="M2417">
            <v>6</v>
          </cell>
          <cell r="N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>
            <v>0</v>
          </cell>
          <cell r="H2418" t="str">
            <v>US</v>
          </cell>
          <cell r="I2418" t="str">
            <v>USD</v>
          </cell>
          <cell r="J2418">
            <v>1426345200</v>
          </cell>
          <cell r="K2418">
            <v>1421343743</v>
          </cell>
          <cell r="L2418" t="b">
            <v>0</v>
          </cell>
          <cell r="M2418">
            <v>1</v>
          </cell>
          <cell r="N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>
            <v>0</v>
          </cell>
          <cell r="H2419" t="str">
            <v>US</v>
          </cell>
          <cell r="I2419" t="str">
            <v>USD</v>
          </cell>
          <cell r="J2419">
            <v>1407705187</v>
          </cell>
          <cell r="K2419">
            <v>1405113187</v>
          </cell>
          <cell r="L2419" t="b">
            <v>0</v>
          </cell>
          <cell r="M2419">
            <v>0</v>
          </cell>
          <cell r="N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>
            <v>0</v>
          </cell>
          <cell r="H2420" t="str">
            <v>US</v>
          </cell>
          <cell r="I2420" t="str">
            <v>USD</v>
          </cell>
          <cell r="J2420">
            <v>1427225644</v>
          </cell>
          <cell r="K2420">
            <v>1422045244</v>
          </cell>
          <cell r="L2420" t="b">
            <v>0</v>
          </cell>
          <cell r="M2420">
            <v>5</v>
          </cell>
          <cell r="N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>
            <v>0</v>
          </cell>
          <cell r="H2421" t="str">
            <v>US</v>
          </cell>
          <cell r="I2421" t="str">
            <v>USD</v>
          </cell>
          <cell r="J2421">
            <v>1424281389</v>
          </cell>
          <cell r="K2421">
            <v>1419097389</v>
          </cell>
          <cell r="L2421" t="b">
            <v>0</v>
          </cell>
          <cell r="M2421">
            <v>0</v>
          </cell>
          <cell r="N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>
            <v>15</v>
          </cell>
          <cell r="H2422" t="str">
            <v>US</v>
          </cell>
          <cell r="I2422" t="str">
            <v>USD</v>
          </cell>
          <cell r="J2422">
            <v>1415583695</v>
          </cell>
          <cell r="K2422">
            <v>1410396095</v>
          </cell>
          <cell r="L2422" t="b">
            <v>0</v>
          </cell>
          <cell r="M2422">
            <v>36</v>
          </cell>
          <cell r="N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>
            <v>0</v>
          </cell>
          <cell r="H2423" t="str">
            <v>US</v>
          </cell>
          <cell r="I2423" t="str">
            <v>USD</v>
          </cell>
          <cell r="J2423">
            <v>1424536196</v>
          </cell>
          <cell r="K2423">
            <v>1421944196</v>
          </cell>
          <cell r="L2423" t="b">
            <v>0</v>
          </cell>
          <cell r="M2423">
            <v>1</v>
          </cell>
          <cell r="N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>
            <v>0</v>
          </cell>
          <cell r="H2424" t="str">
            <v>US</v>
          </cell>
          <cell r="I2424" t="str">
            <v>USD</v>
          </cell>
          <cell r="J2424">
            <v>1426091036</v>
          </cell>
          <cell r="K2424">
            <v>1423502636</v>
          </cell>
          <cell r="L2424" t="b">
            <v>0</v>
          </cell>
          <cell r="M2424">
            <v>1</v>
          </cell>
          <cell r="N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>
            <v>0</v>
          </cell>
          <cell r="H2425" t="str">
            <v>US</v>
          </cell>
          <cell r="I2425" t="str">
            <v>USD</v>
          </cell>
          <cell r="J2425">
            <v>1420044890</v>
          </cell>
          <cell r="K2425">
            <v>1417452890</v>
          </cell>
          <cell r="L2425" t="b">
            <v>0</v>
          </cell>
          <cell r="M2425">
            <v>1</v>
          </cell>
          <cell r="N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>
            <v>1</v>
          </cell>
          <cell r="H2426" t="str">
            <v>US</v>
          </cell>
          <cell r="I2426" t="str">
            <v>USD</v>
          </cell>
          <cell r="J2426">
            <v>1414445108</v>
          </cell>
          <cell r="K2426">
            <v>1411853108</v>
          </cell>
          <cell r="L2426" t="b">
            <v>0</v>
          </cell>
          <cell r="M2426">
            <v>9</v>
          </cell>
          <cell r="N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>
            <v>0</v>
          </cell>
          <cell r="H2427" t="str">
            <v>US</v>
          </cell>
          <cell r="I2427" t="str">
            <v>USD</v>
          </cell>
          <cell r="J2427">
            <v>1464386640</v>
          </cell>
          <cell r="K2427">
            <v>1463090149</v>
          </cell>
          <cell r="L2427" t="b">
            <v>0</v>
          </cell>
          <cell r="M2427">
            <v>1</v>
          </cell>
          <cell r="N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>
            <v>0</v>
          </cell>
          <cell r="H2428" t="str">
            <v>US</v>
          </cell>
          <cell r="I2428" t="str">
            <v>USD</v>
          </cell>
          <cell r="J2428">
            <v>1439006692</v>
          </cell>
          <cell r="K2428">
            <v>1433822692</v>
          </cell>
          <cell r="L2428" t="b">
            <v>0</v>
          </cell>
          <cell r="M2428">
            <v>0</v>
          </cell>
          <cell r="N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>
            <v>0</v>
          </cell>
          <cell r="H2429" t="str">
            <v>US</v>
          </cell>
          <cell r="I2429" t="str">
            <v>USD</v>
          </cell>
          <cell r="J2429">
            <v>1458715133</v>
          </cell>
          <cell r="K2429">
            <v>1455262733</v>
          </cell>
          <cell r="L2429" t="b">
            <v>0</v>
          </cell>
          <cell r="M2429">
            <v>1</v>
          </cell>
          <cell r="N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>
            <v>0</v>
          </cell>
          <cell r="H2430" t="str">
            <v>US</v>
          </cell>
          <cell r="I2430" t="str">
            <v>USD</v>
          </cell>
          <cell r="J2430">
            <v>1426182551</v>
          </cell>
          <cell r="K2430">
            <v>1423594151</v>
          </cell>
          <cell r="L2430" t="b">
            <v>0</v>
          </cell>
          <cell r="M2430">
            <v>1</v>
          </cell>
          <cell r="N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>
            <v>1</v>
          </cell>
          <cell r="H2431" t="str">
            <v>NO</v>
          </cell>
          <cell r="I2431" t="str">
            <v>NOK</v>
          </cell>
          <cell r="J2431">
            <v>1486313040</v>
          </cell>
          <cell r="K2431">
            <v>1483131966</v>
          </cell>
          <cell r="L2431" t="b">
            <v>0</v>
          </cell>
          <cell r="M2431">
            <v>4</v>
          </cell>
          <cell r="N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>
            <v>1</v>
          </cell>
          <cell r="H2432" t="str">
            <v>US</v>
          </cell>
          <cell r="I2432" t="str">
            <v>USD</v>
          </cell>
          <cell r="J2432">
            <v>1455246504</v>
          </cell>
          <cell r="K2432">
            <v>1452654504</v>
          </cell>
          <cell r="L2432" t="b">
            <v>0</v>
          </cell>
          <cell r="M2432">
            <v>2</v>
          </cell>
          <cell r="N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>
            <v>0</v>
          </cell>
          <cell r="H2433" t="str">
            <v>US</v>
          </cell>
          <cell r="I2433" t="str">
            <v>USD</v>
          </cell>
          <cell r="J2433">
            <v>1467080613</v>
          </cell>
          <cell r="K2433">
            <v>1461896613</v>
          </cell>
          <cell r="L2433" t="b">
            <v>0</v>
          </cell>
          <cell r="M2433">
            <v>2</v>
          </cell>
          <cell r="N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>
            <v>0</v>
          </cell>
          <cell r="H2434" t="str">
            <v>US</v>
          </cell>
          <cell r="I2434" t="str">
            <v>USD</v>
          </cell>
          <cell r="J2434">
            <v>1425791697</v>
          </cell>
          <cell r="K2434">
            <v>1423199697</v>
          </cell>
          <cell r="L2434" t="b">
            <v>0</v>
          </cell>
          <cell r="M2434">
            <v>2</v>
          </cell>
          <cell r="N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>
            <v>0</v>
          </cell>
          <cell r="H2435" t="str">
            <v>US</v>
          </cell>
          <cell r="I2435" t="str">
            <v>USD</v>
          </cell>
          <cell r="J2435">
            <v>1456608943</v>
          </cell>
          <cell r="K2435">
            <v>1454016943</v>
          </cell>
          <cell r="L2435" t="b">
            <v>0</v>
          </cell>
          <cell r="M2435">
            <v>0</v>
          </cell>
          <cell r="N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>
            <v>0</v>
          </cell>
          <cell r="H2436" t="str">
            <v>US</v>
          </cell>
          <cell r="I2436" t="str">
            <v>USD</v>
          </cell>
          <cell r="J2436">
            <v>1438662474</v>
          </cell>
          <cell r="K2436">
            <v>1435206474</v>
          </cell>
          <cell r="L2436" t="b">
            <v>0</v>
          </cell>
          <cell r="M2436">
            <v>2</v>
          </cell>
          <cell r="N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>
            <v>0</v>
          </cell>
          <cell r="H2437" t="str">
            <v>SE</v>
          </cell>
          <cell r="I2437" t="str">
            <v>SEK</v>
          </cell>
          <cell r="J2437">
            <v>1444027186</v>
          </cell>
          <cell r="K2437">
            <v>1441435186</v>
          </cell>
          <cell r="L2437" t="b">
            <v>0</v>
          </cell>
          <cell r="M2437">
            <v>4</v>
          </cell>
          <cell r="N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>
            <v>0</v>
          </cell>
          <cell r="H2438" t="str">
            <v>CA</v>
          </cell>
          <cell r="I2438" t="str">
            <v>CAD</v>
          </cell>
          <cell r="J2438">
            <v>1454078770</v>
          </cell>
          <cell r="K2438">
            <v>1448894770</v>
          </cell>
          <cell r="L2438" t="b">
            <v>0</v>
          </cell>
          <cell r="M2438">
            <v>2</v>
          </cell>
          <cell r="N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>
            <v>0</v>
          </cell>
          <cell r="H2439" t="str">
            <v>US</v>
          </cell>
          <cell r="I2439" t="str">
            <v>USD</v>
          </cell>
          <cell r="J2439">
            <v>1426615200</v>
          </cell>
          <cell r="K2439">
            <v>1422400188</v>
          </cell>
          <cell r="L2439" t="b">
            <v>0</v>
          </cell>
          <cell r="M2439">
            <v>0</v>
          </cell>
          <cell r="N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>
            <v>0</v>
          </cell>
          <cell r="H2440" t="str">
            <v>US</v>
          </cell>
          <cell r="I2440" t="str">
            <v>USD</v>
          </cell>
          <cell r="J2440">
            <v>1449529062</v>
          </cell>
          <cell r="K2440">
            <v>1444341462</v>
          </cell>
          <cell r="L2440" t="b">
            <v>0</v>
          </cell>
          <cell r="M2440">
            <v>1</v>
          </cell>
          <cell r="N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>
            <v>0</v>
          </cell>
          <cell r="H2441" t="str">
            <v>US</v>
          </cell>
          <cell r="I2441" t="str">
            <v>USD</v>
          </cell>
          <cell r="J2441">
            <v>1445197129</v>
          </cell>
          <cell r="K2441">
            <v>1442605129</v>
          </cell>
          <cell r="L2441" t="b">
            <v>0</v>
          </cell>
          <cell r="M2441">
            <v>0</v>
          </cell>
          <cell r="N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>
            <v>0</v>
          </cell>
          <cell r="H2442" t="str">
            <v>BE</v>
          </cell>
          <cell r="I2442" t="str">
            <v>EUR</v>
          </cell>
          <cell r="J2442">
            <v>1455399313</v>
          </cell>
          <cell r="K2442">
            <v>1452807313</v>
          </cell>
          <cell r="L2442" t="b">
            <v>0</v>
          </cell>
          <cell r="M2442">
            <v>2</v>
          </cell>
          <cell r="N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>
            <v>108</v>
          </cell>
          <cell r="H2443" t="str">
            <v>US</v>
          </cell>
          <cell r="I2443" t="str">
            <v>USD</v>
          </cell>
          <cell r="J2443">
            <v>1437627540</v>
          </cell>
          <cell r="K2443">
            <v>1435806054</v>
          </cell>
          <cell r="L2443" t="b">
            <v>0</v>
          </cell>
          <cell r="M2443">
            <v>109</v>
          </cell>
          <cell r="N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>
            <v>126</v>
          </cell>
          <cell r="H2444" t="str">
            <v>US</v>
          </cell>
          <cell r="I2444" t="str">
            <v>USD</v>
          </cell>
          <cell r="J2444">
            <v>1426777228</v>
          </cell>
          <cell r="K2444">
            <v>1424188828</v>
          </cell>
          <cell r="L2444" t="b">
            <v>0</v>
          </cell>
          <cell r="M2444">
            <v>372</v>
          </cell>
          <cell r="N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>
            <v>203</v>
          </cell>
          <cell r="H2445" t="str">
            <v>US</v>
          </cell>
          <cell r="I2445" t="str">
            <v>USD</v>
          </cell>
          <cell r="J2445">
            <v>1408114822</v>
          </cell>
          <cell r="K2445">
            <v>1405522822</v>
          </cell>
          <cell r="L2445" t="b">
            <v>0</v>
          </cell>
          <cell r="M2445">
            <v>311</v>
          </cell>
          <cell r="N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>
            <v>109</v>
          </cell>
          <cell r="H2446" t="str">
            <v>US</v>
          </cell>
          <cell r="I2446" t="str">
            <v>USD</v>
          </cell>
          <cell r="J2446">
            <v>1464199591</v>
          </cell>
          <cell r="K2446">
            <v>1461607591</v>
          </cell>
          <cell r="L2446" t="b">
            <v>0</v>
          </cell>
          <cell r="M2446">
            <v>61</v>
          </cell>
          <cell r="N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>
            <v>173</v>
          </cell>
          <cell r="H2447" t="str">
            <v>US</v>
          </cell>
          <cell r="I2447" t="str">
            <v>USD</v>
          </cell>
          <cell r="J2447">
            <v>1443242021</v>
          </cell>
          <cell r="K2447">
            <v>1440650021</v>
          </cell>
          <cell r="L2447" t="b">
            <v>0</v>
          </cell>
          <cell r="M2447">
            <v>115</v>
          </cell>
          <cell r="N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>
            <v>168</v>
          </cell>
          <cell r="H2448" t="str">
            <v>US</v>
          </cell>
          <cell r="I2448" t="str">
            <v>USD</v>
          </cell>
          <cell r="J2448">
            <v>1480174071</v>
          </cell>
          <cell r="K2448">
            <v>1477578471</v>
          </cell>
          <cell r="L2448" t="b">
            <v>0</v>
          </cell>
          <cell r="M2448">
            <v>111</v>
          </cell>
          <cell r="N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>
            <v>427</v>
          </cell>
          <cell r="H2449" t="str">
            <v>US</v>
          </cell>
          <cell r="I2449" t="str">
            <v>USD</v>
          </cell>
          <cell r="J2449">
            <v>1478923200</v>
          </cell>
          <cell r="K2449">
            <v>1476184593</v>
          </cell>
          <cell r="L2449" t="b">
            <v>0</v>
          </cell>
          <cell r="M2449">
            <v>337</v>
          </cell>
          <cell r="N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>
            <v>108</v>
          </cell>
          <cell r="H2450" t="str">
            <v>US</v>
          </cell>
          <cell r="I2450" t="str">
            <v>USD</v>
          </cell>
          <cell r="J2450">
            <v>1472621760</v>
          </cell>
          <cell r="K2450">
            <v>1472110513</v>
          </cell>
          <cell r="L2450" t="b">
            <v>0</v>
          </cell>
          <cell r="M2450">
            <v>9</v>
          </cell>
          <cell r="N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>
            <v>108</v>
          </cell>
          <cell r="H2451" t="str">
            <v>US</v>
          </cell>
          <cell r="I2451" t="str">
            <v>USD</v>
          </cell>
          <cell r="J2451">
            <v>1417321515</v>
          </cell>
          <cell r="K2451">
            <v>1414725915</v>
          </cell>
          <cell r="L2451" t="b">
            <v>0</v>
          </cell>
          <cell r="M2451">
            <v>120</v>
          </cell>
          <cell r="N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>
            <v>102</v>
          </cell>
          <cell r="H2452" t="str">
            <v>US</v>
          </cell>
          <cell r="I2452" t="str">
            <v>USD</v>
          </cell>
          <cell r="J2452">
            <v>1414465860</v>
          </cell>
          <cell r="K2452">
            <v>1411177456</v>
          </cell>
          <cell r="L2452" t="b">
            <v>0</v>
          </cell>
          <cell r="M2452">
            <v>102</v>
          </cell>
          <cell r="N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>
            <v>115</v>
          </cell>
          <cell r="H2453" t="str">
            <v>US</v>
          </cell>
          <cell r="I2453" t="str">
            <v>USD</v>
          </cell>
          <cell r="J2453">
            <v>1488750490</v>
          </cell>
          <cell r="K2453">
            <v>1487022490</v>
          </cell>
          <cell r="L2453" t="b">
            <v>0</v>
          </cell>
          <cell r="M2453">
            <v>186</v>
          </cell>
          <cell r="N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>
            <v>134</v>
          </cell>
          <cell r="H2454" t="str">
            <v>US</v>
          </cell>
          <cell r="I2454" t="str">
            <v>USD</v>
          </cell>
          <cell r="J2454">
            <v>1451430000</v>
          </cell>
          <cell r="K2454">
            <v>1448914500</v>
          </cell>
          <cell r="L2454" t="b">
            <v>0</v>
          </cell>
          <cell r="M2454">
            <v>15</v>
          </cell>
          <cell r="N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>
            <v>155</v>
          </cell>
          <cell r="H2455" t="str">
            <v>US</v>
          </cell>
          <cell r="I2455" t="str">
            <v>USD</v>
          </cell>
          <cell r="J2455">
            <v>1486053409</v>
          </cell>
          <cell r="K2455">
            <v>1483461409</v>
          </cell>
          <cell r="L2455" t="b">
            <v>0</v>
          </cell>
          <cell r="M2455">
            <v>67</v>
          </cell>
          <cell r="N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>
            <v>101</v>
          </cell>
          <cell r="H2456" t="str">
            <v>US</v>
          </cell>
          <cell r="I2456" t="str">
            <v>USD</v>
          </cell>
          <cell r="J2456">
            <v>1489207808</v>
          </cell>
          <cell r="K2456">
            <v>1486183808</v>
          </cell>
          <cell r="L2456" t="b">
            <v>0</v>
          </cell>
          <cell r="M2456">
            <v>130</v>
          </cell>
          <cell r="N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>
            <v>182</v>
          </cell>
          <cell r="H2457" t="str">
            <v>US</v>
          </cell>
          <cell r="I2457" t="str">
            <v>USD</v>
          </cell>
          <cell r="J2457">
            <v>1461177950</v>
          </cell>
          <cell r="K2457">
            <v>1458758750</v>
          </cell>
          <cell r="L2457" t="b">
            <v>0</v>
          </cell>
          <cell r="M2457">
            <v>16</v>
          </cell>
          <cell r="N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>
            <v>181</v>
          </cell>
          <cell r="H2458" t="str">
            <v>US</v>
          </cell>
          <cell r="I2458" t="str">
            <v>USD</v>
          </cell>
          <cell r="J2458">
            <v>1488063839</v>
          </cell>
          <cell r="K2458">
            <v>1485471839</v>
          </cell>
          <cell r="L2458" t="b">
            <v>0</v>
          </cell>
          <cell r="M2458">
            <v>67</v>
          </cell>
          <cell r="N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>
            <v>102</v>
          </cell>
          <cell r="H2459" t="str">
            <v>US</v>
          </cell>
          <cell r="I2459" t="str">
            <v>USD</v>
          </cell>
          <cell r="J2459">
            <v>1458826056</v>
          </cell>
          <cell r="K2459">
            <v>1456237656</v>
          </cell>
          <cell r="L2459" t="b">
            <v>0</v>
          </cell>
          <cell r="M2459">
            <v>124</v>
          </cell>
          <cell r="N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>
            <v>110</v>
          </cell>
          <cell r="H2460" t="str">
            <v>US</v>
          </cell>
          <cell r="I2460" t="str">
            <v>USD</v>
          </cell>
          <cell r="J2460">
            <v>1465498800</v>
          </cell>
          <cell r="K2460">
            <v>1462481718</v>
          </cell>
          <cell r="L2460" t="b">
            <v>0</v>
          </cell>
          <cell r="M2460">
            <v>80</v>
          </cell>
          <cell r="N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>
            <v>102</v>
          </cell>
          <cell r="H2461" t="str">
            <v>US</v>
          </cell>
          <cell r="I2461" t="str">
            <v>USD</v>
          </cell>
          <cell r="J2461">
            <v>1458742685</v>
          </cell>
          <cell r="K2461">
            <v>1454858285</v>
          </cell>
          <cell r="L2461" t="b">
            <v>0</v>
          </cell>
          <cell r="M2461">
            <v>282</v>
          </cell>
          <cell r="N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>
            <v>101</v>
          </cell>
          <cell r="H2462" t="str">
            <v>US</v>
          </cell>
          <cell r="I2462" t="str">
            <v>USD</v>
          </cell>
          <cell r="J2462">
            <v>1483417020</v>
          </cell>
          <cell r="K2462">
            <v>1480480167</v>
          </cell>
          <cell r="L2462" t="b">
            <v>0</v>
          </cell>
          <cell r="M2462">
            <v>68</v>
          </cell>
          <cell r="N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>
            <v>104</v>
          </cell>
          <cell r="H2463" t="str">
            <v>US</v>
          </cell>
          <cell r="I2463" t="str">
            <v>USD</v>
          </cell>
          <cell r="J2463">
            <v>1317438000</v>
          </cell>
          <cell r="K2463">
            <v>1314577097</v>
          </cell>
          <cell r="L2463" t="b">
            <v>0</v>
          </cell>
          <cell r="M2463">
            <v>86</v>
          </cell>
          <cell r="N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>
            <v>111</v>
          </cell>
          <cell r="H2464" t="str">
            <v>US</v>
          </cell>
          <cell r="I2464" t="str">
            <v>USD</v>
          </cell>
          <cell r="J2464">
            <v>1342672096</v>
          </cell>
          <cell r="K2464">
            <v>1340944096</v>
          </cell>
          <cell r="L2464" t="b">
            <v>0</v>
          </cell>
          <cell r="M2464">
            <v>115</v>
          </cell>
          <cell r="N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>
            <v>116</v>
          </cell>
          <cell r="H2465" t="str">
            <v>US</v>
          </cell>
          <cell r="I2465" t="str">
            <v>USD</v>
          </cell>
          <cell r="J2465">
            <v>1366138800</v>
          </cell>
          <cell r="K2465">
            <v>1362710425</v>
          </cell>
          <cell r="L2465" t="b">
            <v>0</v>
          </cell>
          <cell r="M2465">
            <v>75</v>
          </cell>
          <cell r="N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>
            <v>111</v>
          </cell>
          <cell r="H2466" t="str">
            <v>CA</v>
          </cell>
          <cell r="I2466" t="str">
            <v>CAD</v>
          </cell>
          <cell r="J2466">
            <v>1443641340</v>
          </cell>
          <cell r="K2466">
            <v>1441143397</v>
          </cell>
          <cell r="L2466" t="b">
            <v>0</v>
          </cell>
          <cell r="M2466">
            <v>43</v>
          </cell>
          <cell r="N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>
            <v>180</v>
          </cell>
          <cell r="H2467" t="str">
            <v>US</v>
          </cell>
          <cell r="I2467" t="str">
            <v>USD</v>
          </cell>
          <cell r="J2467">
            <v>1348420548</v>
          </cell>
          <cell r="K2467">
            <v>1345828548</v>
          </cell>
          <cell r="L2467" t="b">
            <v>0</v>
          </cell>
          <cell r="M2467">
            <v>48</v>
          </cell>
          <cell r="N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>
            <v>100</v>
          </cell>
          <cell r="H2468" t="str">
            <v>US</v>
          </cell>
          <cell r="I2468" t="str">
            <v>USD</v>
          </cell>
          <cell r="J2468">
            <v>1368066453</v>
          </cell>
          <cell r="K2468">
            <v>1365474453</v>
          </cell>
          <cell r="L2468" t="b">
            <v>0</v>
          </cell>
          <cell r="M2468">
            <v>52</v>
          </cell>
          <cell r="N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>
            <v>119</v>
          </cell>
          <cell r="H2469" t="str">
            <v>US</v>
          </cell>
          <cell r="I2469" t="str">
            <v>USD</v>
          </cell>
          <cell r="J2469">
            <v>1336669200</v>
          </cell>
          <cell r="K2469">
            <v>1335473931</v>
          </cell>
          <cell r="L2469" t="b">
            <v>0</v>
          </cell>
          <cell r="M2469">
            <v>43</v>
          </cell>
          <cell r="N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>
            <v>107</v>
          </cell>
          <cell r="H2470" t="str">
            <v>US</v>
          </cell>
          <cell r="I2470" t="str">
            <v>USD</v>
          </cell>
          <cell r="J2470">
            <v>1351400400</v>
          </cell>
          <cell r="K2470">
            <v>1348285321</v>
          </cell>
          <cell r="L2470" t="b">
            <v>0</v>
          </cell>
          <cell r="M2470">
            <v>58</v>
          </cell>
          <cell r="N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>
            <v>114</v>
          </cell>
          <cell r="H2471" t="str">
            <v>US</v>
          </cell>
          <cell r="I2471" t="str">
            <v>USD</v>
          </cell>
          <cell r="J2471">
            <v>1297160329</v>
          </cell>
          <cell r="K2471">
            <v>1295000329</v>
          </cell>
          <cell r="L2471" t="b">
            <v>0</v>
          </cell>
          <cell r="M2471">
            <v>47</v>
          </cell>
          <cell r="N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>
            <v>103</v>
          </cell>
          <cell r="H2472" t="str">
            <v>US</v>
          </cell>
          <cell r="I2472" t="str">
            <v>USD</v>
          </cell>
          <cell r="J2472">
            <v>1337824055</v>
          </cell>
          <cell r="K2472">
            <v>1335232055</v>
          </cell>
          <cell r="L2472" t="b">
            <v>0</v>
          </cell>
          <cell r="M2472">
            <v>36</v>
          </cell>
          <cell r="N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>
            <v>128</v>
          </cell>
          <cell r="H2473" t="str">
            <v>US</v>
          </cell>
          <cell r="I2473" t="str">
            <v>USD</v>
          </cell>
          <cell r="J2473">
            <v>1327535392</v>
          </cell>
          <cell r="K2473">
            <v>1324079392</v>
          </cell>
          <cell r="L2473" t="b">
            <v>0</v>
          </cell>
          <cell r="M2473">
            <v>17</v>
          </cell>
          <cell r="N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>
            <v>136</v>
          </cell>
          <cell r="H2474" t="str">
            <v>US</v>
          </cell>
          <cell r="I2474" t="str">
            <v>USD</v>
          </cell>
          <cell r="J2474">
            <v>1283562180</v>
          </cell>
          <cell r="K2474">
            <v>1277433980</v>
          </cell>
          <cell r="L2474" t="b">
            <v>0</v>
          </cell>
          <cell r="M2474">
            <v>104</v>
          </cell>
          <cell r="N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>
            <v>100</v>
          </cell>
          <cell r="H2475" t="str">
            <v>US</v>
          </cell>
          <cell r="I2475" t="str">
            <v>USD</v>
          </cell>
          <cell r="J2475">
            <v>1352573869</v>
          </cell>
          <cell r="K2475">
            <v>1349978269</v>
          </cell>
          <cell r="L2475" t="b">
            <v>0</v>
          </cell>
          <cell r="M2475">
            <v>47</v>
          </cell>
          <cell r="N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>
            <v>100</v>
          </cell>
          <cell r="H2476" t="str">
            <v>US</v>
          </cell>
          <cell r="I2476" t="str">
            <v>USD</v>
          </cell>
          <cell r="J2476">
            <v>1286756176</v>
          </cell>
          <cell r="K2476">
            <v>1282868176</v>
          </cell>
          <cell r="L2476" t="b">
            <v>0</v>
          </cell>
          <cell r="M2476">
            <v>38</v>
          </cell>
          <cell r="N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>
            <v>105</v>
          </cell>
          <cell r="H2477" t="str">
            <v>US</v>
          </cell>
          <cell r="I2477" t="str">
            <v>USD</v>
          </cell>
          <cell r="J2477">
            <v>1278799200</v>
          </cell>
          <cell r="K2477">
            <v>1273647255</v>
          </cell>
          <cell r="L2477" t="b">
            <v>0</v>
          </cell>
          <cell r="M2477">
            <v>81</v>
          </cell>
          <cell r="N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>
            <v>105</v>
          </cell>
          <cell r="H2478" t="str">
            <v>US</v>
          </cell>
          <cell r="I2478" t="str">
            <v>USD</v>
          </cell>
          <cell r="J2478">
            <v>1415004770</v>
          </cell>
          <cell r="K2478">
            <v>1412149970</v>
          </cell>
          <cell r="L2478" t="b">
            <v>0</v>
          </cell>
          <cell r="M2478">
            <v>55</v>
          </cell>
          <cell r="N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>
            <v>171</v>
          </cell>
          <cell r="H2479" t="str">
            <v>US</v>
          </cell>
          <cell r="I2479" t="str">
            <v>USD</v>
          </cell>
          <cell r="J2479">
            <v>1344789345</v>
          </cell>
          <cell r="K2479">
            <v>1340901345</v>
          </cell>
          <cell r="L2479" t="b">
            <v>0</v>
          </cell>
          <cell r="M2479">
            <v>41</v>
          </cell>
          <cell r="N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>
            <v>128</v>
          </cell>
          <cell r="H2480" t="str">
            <v>US</v>
          </cell>
          <cell r="I2480" t="str">
            <v>USD</v>
          </cell>
          <cell r="J2480">
            <v>1358117313</v>
          </cell>
          <cell r="K2480">
            <v>1355525313</v>
          </cell>
          <cell r="L2480" t="b">
            <v>0</v>
          </cell>
          <cell r="M2480">
            <v>79</v>
          </cell>
          <cell r="N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>
            <v>133</v>
          </cell>
          <cell r="H2481" t="str">
            <v>US</v>
          </cell>
          <cell r="I2481" t="str">
            <v>USD</v>
          </cell>
          <cell r="J2481">
            <v>1343440800</v>
          </cell>
          <cell r="K2481">
            <v>1342545994</v>
          </cell>
          <cell r="L2481" t="b">
            <v>0</v>
          </cell>
          <cell r="M2481">
            <v>16</v>
          </cell>
          <cell r="N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>
            <v>100</v>
          </cell>
          <cell r="H2482" t="str">
            <v>US</v>
          </cell>
          <cell r="I2482" t="str">
            <v>USD</v>
          </cell>
          <cell r="J2482">
            <v>1444516084</v>
          </cell>
          <cell r="K2482">
            <v>1439332084</v>
          </cell>
          <cell r="L2482" t="b">
            <v>0</v>
          </cell>
          <cell r="M2482">
            <v>8</v>
          </cell>
          <cell r="N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>
            <v>113</v>
          </cell>
          <cell r="H2483" t="str">
            <v>US</v>
          </cell>
          <cell r="I2483" t="str">
            <v>USD</v>
          </cell>
          <cell r="J2483">
            <v>1335799808</v>
          </cell>
          <cell r="K2483">
            <v>1333207808</v>
          </cell>
          <cell r="L2483" t="b">
            <v>0</v>
          </cell>
          <cell r="M2483">
            <v>95</v>
          </cell>
          <cell r="N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>
            <v>100</v>
          </cell>
          <cell r="H2484" t="str">
            <v>US</v>
          </cell>
          <cell r="I2484" t="str">
            <v>USD</v>
          </cell>
          <cell r="J2484">
            <v>1312224383</v>
          </cell>
          <cell r="K2484">
            <v>1308336383</v>
          </cell>
          <cell r="L2484" t="b">
            <v>0</v>
          </cell>
          <cell r="M2484">
            <v>25</v>
          </cell>
          <cell r="N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>
            <v>114</v>
          </cell>
          <cell r="H2485" t="str">
            <v>US</v>
          </cell>
          <cell r="I2485" t="str">
            <v>USD</v>
          </cell>
          <cell r="J2485">
            <v>1335891603</v>
          </cell>
          <cell r="K2485">
            <v>1330711203</v>
          </cell>
          <cell r="L2485" t="b">
            <v>0</v>
          </cell>
          <cell r="M2485">
            <v>19</v>
          </cell>
          <cell r="N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>
            <v>119</v>
          </cell>
          <cell r="H2486" t="str">
            <v>US</v>
          </cell>
          <cell r="I2486" t="str">
            <v>USD</v>
          </cell>
          <cell r="J2486">
            <v>1316124003</v>
          </cell>
          <cell r="K2486">
            <v>1313532003</v>
          </cell>
          <cell r="L2486" t="b">
            <v>0</v>
          </cell>
          <cell r="M2486">
            <v>90</v>
          </cell>
          <cell r="N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>
            <v>103</v>
          </cell>
          <cell r="H2487" t="str">
            <v>US</v>
          </cell>
          <cell r="I2487" t="str">
            <v>USD</v>
          </cell>
          <cell r="J2487">
            <v>1318463879</v>
          </cell>
          <cell r="K2487">
            <v>1315439879</v>
          </cell>
          <cell r="L2487" t="b">
            <v>0</v>
          </cell>
          <cell r="M2487">
            <v>41</v>
          </cell>
          <cell r="N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>
            <v>266</v>
          </cell>
          <cell r="H2488" t="str">
            <v>US</v>
          </cell>
          <cell r="I2488" t="str">
            <v>USD</v>
          </cell>
          <cell r="J2488">
            <v>1335113976</v>
          </cell>
          <cell r="K2488">
            <v>1332521976</v>
          </cell>
          <cell r="L2488" t="b">
            <v>0</v>
          </cell>
          <cell r="M2488">
            <v>30</v>
          </cell>
          <cell r="N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>
            <v>100</v>
          </cell>
          <cell r="H2489" t="str">
            <v>US</v>
          </cell>
          <cell r="I2489" t="str">
            <v>USD</v>
          </cell>
          <cell r="J2489">
            <v>1338083997</v>
          </cell>
          <cell r="K2489">
            <v>1335491997</v>
          </cell>
          <cell r="L2489" t="b">
            <v>0</v>
          </cell>
          <cell r="M2489">
            <v>38</v>
          </cell>
          <cell r="N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>
            <v>107</v>
          </cell>
          <cell r="H2490" t="str">
            <v>US</v>
          </cell>
          <cell r="I2490" t="str">
            <v>USD</v>
          </cell>
          <cell r="J2490">
            <v>1321459908</v>
          </cell>
          <cell r="K2490">
            <v>1318864308</v>
          </cell>
          <cell r="L2490" t="b">
            <v>0</v>
          </cell>
          <cell r="M2490">
            <v>65</v>
          </cell>
          <cell r="N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>
            <v>134</v>
          </cell>
          <cell r="H2491" t="str">
            <v>US</v>
          </cell>
          <cell r="I2491" t="str">
            <v>USD</v>
          </cell>
          <cell r="J2491">
            <v>1368117239</v>
          </cell>
          <cell r="K2491">
            <v>1365525239</v>
          </cell>
          <cell r="L2491" t="b">
            <v>0</v>
          </cell>
          <cell r="M2491">
            <v>75</v>
          </cell>
          <cell r="N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>
            <v>121</v>
          </cell>
          <cell r="H2492" t="str">
            <v>US</v>
          </cell>
          <cell r="I2492" t="str">
            <v>USD</v>
          </cell>
          <cell r="J2492">
            <v>1340429276</v>
          </cell>
          <cell r="K2492">
            <v>1335245276</v>
          </cell>
          <cell r="L2492" t="b">
            <v>0</v>
          </cell>
          <cell r="M2492">
            <v>16</v>
          </cell>
          <cell r="N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>
            <v>103</v>
          </cell>
          <cell r="H2493" t="str">
            <v>US</v>
          </cell>
          <cell r="I2493" t="str">
            <v>USD</v>
          </cell>
          <cell r="J2493">
            <v>1295142660</v>
          </cell>
          <cell r="K2493">
            <v>1293739714</v>
          </cell>
          <cell r="L2493" t="b">
            <v>0</v>
          </cell>
          <cell r="M2493">
            <v>10</v>
          </cell>
          <cell r="N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>
            <v>125</v>
          </cell>
          <cell r="H2494" t="str">
            <v>US</v>
          </cell>
          <cell r="I2494" t="str">
            <v>USD</v>
          </cell>
          <cell r="J2494">
            <v>1339840740</v>
          </cell>
          <cell r="K2494">
            <v>1335397188</v>
          </cell>
          <cell r="L2494" t="b">
            <v>0</v>
          </cell>
          <cell r="M2494">
            <v>27</v>
          </cell>
          <cell r="N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>
            <v>129</v>
          </cell>
          <cell r="H2495" t="str">
            <v>US</v>
          </cell>
          <cell r="I2495" t="str">
            <v>USD</v>
          </cell>
          <cell r="J2495">
            <v>1367208140</v>
          </cell>
          <cell r="K2495">
            <v>1363320140</v>
          </cell>
          <cell r="L2495" t="b">
            <v>0</v>
          </cell>
          <cell r="M2495">
            <v>259</v>
          </cell>
          <cell r="N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>
            <v>101</v>
          </cell>
          <cell r="H2496" t="str">
            <v>US</v>
          </cell>
          <cell r="I2496" t="str">
            <v>USD</v>
          </cell>
          <cell r="J2496">
            <v>1337786944</v>
          </cell>
          <cell r="K2496">
            <v>1335194944</v>
          </cell>
          <cell r="L2496" t="b">
            <v>0</v>
          </cell>
          <cell r="M2496">
            <v>39</v>
          </cell>
          <cell r="N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>
            <v>128</v>
          </cell>
          <cell r="H2497" t="str">
            <v>US</v>
          </cell>
          <cell r="I2497" t="str">
            <v>USD</v>
          </cell>
          <cell r="J2497">
            <v>1339022575</v>
          </cell>
          <cell r="K2497">
            <v>1336430575</v>
          </cell>
          <cell r="L2497" t="b">
            <v>0</v>
          </cell>
          <cell r="M2497">
            <v>42</v>
          </cell>
          <cell r="N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>
            <v>100</v>
          </cell>
          <cell r="H2498" t="str">
            <v>US</v>
          </cell>
          <cell r="I2498" t="str">
            <v>USD</v>
          </cell>
          <cell r="J2498">
            <v>1364597692</v>
          </cell>
          <cell r="K2498">
            <v>1361577292</v>
          </cell>
          <cell r="L2498" t="b">
            <v>0</v>
          </cell>
          <cell r="M2498">
            <v>10</v>
          </cell>
          <cell r="N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>
            <v>113</v>
          </cell>
          <cell r="H2499" t="str">
            <v>US</v>
          </cell>
          <cell r="I2499" t="str">
            <v>USD</v>
          </cell>
          <cell r="J2499">
            <v>1312578338</v>
          </cell>
          <cell r="K2499">
            <v>1309986338</v>
          </cell>
          <cell r="L2499" t="b">
            <v>0</v>
          </cell>
          <cell r="M2499">
            <v>56</v>
          </cell>
          <cell r="N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>
            <v>106</v>
          </cell>
          <cell r="H2500" t="str">
            <v>US</v>
          </cell>
          <cell r="I2500" t="str">
            <v>USD</v>
          </cell>
          <cell r="J2500">
            <v>1422400387</v>
          </cell>
          <cell r="K2500">
            <v>1421190787</v>
          </cell>
          <cell r="L2500" t="b">
            <v>0</v>
          </cell>
          <cell r="M2500">
            <v>20</v>
          </cell>
          <cell r="N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>
            <v>203</v>
          </cell>
          <cell r="H2501" t="str">
            <v>US</v>
          </cell>
          <cell r="I2501" t="str">
            <v>USD</v>
          </cell>
          <cell r="J2501">
            <v>1356976800</v>
          </cell>
          <cell r="K2501">
            <v>1352820837</v>
          </cell>
          <cell r="L2501" t="b">
            <v>0</v>
          </cell>
          <cell r="M2501">
            <v>170</v>
          </cell>
          <cell r="N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>
            <v>113</v>
          </cell>
          <cell r="H2502" t="str">
            <v>US</v>
          </cell>
          <cell r="I2502" t="str">
            <v>USD</v>
          </cell>
          <cell r="J2502">
            <v>1340476375</v>
          </cell>
          <cell r="K2502">
            <v>1337884375</v>
          </cell>
          <cell r="L2502" t="b">
            <v>0</v>
          </cell>
          <cell r="M2502">
            <v>29</v>
          </cell>
          <cell r="N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>
            <v>3</v>
          </cell>
          <cell r="H2503" t="str">
            <v>CA</v>
          </cell>
          <cell r="I2503" t="str">
            <v>CAD</v>
          </cell>
          <cell r="J2503">
            <v>1443379104</v>
          </cell>
          <cell r="K2503">
            <v>1440787104</v>
          </cell>
          <cell r="L2503" t="b">
            <v>0</v>
          </cell>
          <cell r="M2503">
            <v>7</v>
          </cell>
          <cell r="N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>
            <v>0</v>
          </cell>
          <cell r="H2504" t="str">
            <v>US</v>
          </cell>
          <cell r="I2504" t="str">
            <v>USD</v>
          </cell>
          <cell r="J2504">
            <v>1411328918</v>
          </cell>
          <cell r="K2504">
            <v>1407440918</v>
          </cell>
          <cell r="L2504" t="b">
            <v>0</v>
          </cell>
          <cell r="M2504">
            <v>5</v>
          </cell>
          <cell r="N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>
            <v>0</v>
          </cell>
          <cell r="H2505" t="str">
            <v>US</v>
          </cell>
          <cell r="I2505" t="str">
            <v>USD</v>
          </cell>
          <cell r="J2505">
            <v>1465333560</v>
          </cell>
          <cell r="K2505">
            <v>1462743308</v>
          </cell>
          <cell r="L2505" t="b">
            <v>0</v>
          </cell>
          <cell r="M2505">
            <v>0</v>
          </cell>
          <cell r="N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>
            <v>0</v>
          </cell>
          <cell r="H2506" t="str">
            <v>US</v>
          </cell>
          <cell r="I2506" t="str">
            <v>USD</v>
          </cell>
          <cell r="J2506">
            <v>1416014534</v>
          </cell>
          <cell r="K2506">
            <v>1413418934</v>
          </cell>
          <cell r="L2506" t="b">
            <v>0</v>
          </cell>
          <cell r="M2506">
            <v>0</v>
          </cell>
          <cell r="N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>
            <v>0</v>
          </cell>
          <cell r="H2507" t="str">
            <v>US</v>
          </cell>
          <cell r="I2507" t="str">
            <v>USD</v>
          </cell>
          <cell r="J2507">
            <v>1426292416</v>
          </cell>
          <cell r="K2507">
            <v>1423704016</v>
          </cell>
          <cell r="L2507" t="b">
            <v>0</v>
          </cell>
          <cell r="M2507">
            <v>0</v>
          </cell>
          <cell r="N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>
            <v>1</v>
          </cell>
          <cell r="H2508" t="str">
            <v>GB</v>
          </cell>
          <cell r="I2508" t="str">
            <v>GBP</v>
          </cell>
          <cell r="J2508">
            <v>1443906000</v>
          </cell>
          <cell r="K2508">
            <v>1441955269</v>
          </cell>
          <cell r="L2508" t="b">
            <v>0</v>
          </cell>
          <cell r="M2508">
            <v>2</v>
          </cell>
          <cell r="N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>
            <v>0</v>
          </cell>
          <cell r="H2509" t="str">
            <v>US</v>
          </cell>
          <cell r="I2509" t="str">
            <v>USD</v>
          </cell>
          <cell r="J2509">
            <v>1431308704</v>
          </cell>
          <cell r="K2509">
            <v>1428716704</v>
          </cell>
          <cell r="L2509" t="b">
            <v>0</v>
          </cell>
          <cell r="M2509">
            <v>0</v>
          </cell>
          <cell r="N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>
            <v>0</v>
          </cell>
          <cell r="H2510" t="str">
            <v>US</v>
          </cell>
          <cell r="I2510" t="str">
            <v>USD</v>
          </cell>
          <cell r="J2510">
            <v>1408056634</v>
          </cell>
          <cell r="K2510">
            <v>1405464634</v>
          </cell>
          <cell r="L2510" t="b">
            <v>0</v>
          </cell>
          <cell r="M2510">
            <v>0</v>
          </cell>
          <cell r="N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>
            <v>1</v>
          </cell>
          <cell r="H2511" t="str">
            <v>GB</v>
          </cell>
          <cell r="I2511" t="str">
            <v>GBP</v>
          </cell>
          <cell r="J2511">
            <v>1429554349</v>
          </cell>
          <cell r="K2511">
            <v>1424719549</v>
          </cell>
          <cell r="L2511" t="b">
            <v>0</v>
          </cell>
          <cell r="M2511">
            <v>28</v>
          </cell>
          <cell r="N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>
            <v>0</v>
          </cell>
          <cell r="H2512" t="str">
            <v>US</v>
          </cell>
          <cell r="I2512" t="str">
            <v>USD</v>
          </cell>
          <cell r="J2512">
            <v>1431647772</v>
          </cell>
          <cell r="K2512">
            <v>1426463772</v>
          </cell>
          <cell r="L2512" t="b">
            <v>0</v>
          </cell>
          <cell r="M2512">
            <v>2</v>
          </cell>
          <cell r="N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>
            <v>0</v>
          </cell>
          <cell r="H2513" t="str">
            <v>GB</v>
          </cell>
          <cell r="I2513" t="str">
            <v>GBP</v>
          </cell>
          <cell r="J2513">
            <v>1454323413</v>
          </cell>
          <cell r="K2513">
            <v>1451731413</v>
          </cell>
          <cell r="L2513" t="b">
            <v>0</v>
          </cell>
          <cell r="M2513">
            <v>0</v>
          </cell>
          <cell r="N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>
            <v>0</v>
          </cell>
          <cell r="H2514" t="str">
            <v>US</v>
          </cell>
          <cell r="I2514" t="str">
            <v>USD</v>
          </cell>
          <cell r="J2514">
            <v>1418504561</v>
          </cell>
          <cell r="K2514">
            <v>1417208561</v>
          </cell>
          <cell r="L2514" t="b">
            <v>0</v>
          </cell>
          <cell r="M2514">
            <v>0</v>
          </cell>
          <cell r="N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>
            <v>0</v>
          </cell>
          <cell r="H2515" t="str">
            <v>DE</v>
          </cell>
          <cell r="I2515" t="str">
            <v>EUR</v>
          </cell>
          <cell r="J2515">
            <v>1488067789</v>
          </cell>
          <cell r="K2515">
            <v>1482883789</v>
          </cell>
          <cell r="L2515" t="b">
            <v>0</v>
          </cell>
          <cell r="M2515">
            <v>0</v>
          </cell>
          <cell r="N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>
            <v>2</v>
          </cell>
          <cell r="H2516" t="str">
            <v>US</v>
          </cell>
          <cell r="I2516" t="str">
            <v>USD</v>
          </cell>
          <cell r="J2516">
            <v>1408526477</v>
          </cell>
          <cell r="K2516">
            <v>1407057677</v>
          </cell>
          <cell r="L2516" t="b">
            <v>0</v>
          </cell>
          <cell r="M2516">
            <v>4</v>
          </cell>
          <cell r="N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>
            <v>19</v>
          </cell>
          <cell r="H2517" t="str">
            <v>US</v>
          </cell>
          <cell r="I2517" t="str">
            <v>USD</v>
          </cell>
          <cell r="J2517">
            <v>1424635753</v>
          </cell>
          <cell r="K2517">
            <v>1422043753</v>
          </cell>
          <cell r="L2517" t="b">
            <v>0</v>
          </cell>
          <cell r="M2517">
            <v>12</v>
          </cell>
          <cell r="N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>
            <v>0</v>
          </cell>
          <cell r="H2518" t="str">
            <v>US</v>
          </cell>
          <cell r="I2518" t="str">
            <v>USD</v>
          </cell>
          <cell r="J2518">
            <v>1417279252</v>
          </cell>
          <cell r="K2518">
            <v>1414683652</v>
          </cell>
          <cell r="L2518" t="b">
            <v>0</v>
          </cell>
          <cell r="M2518">
            <v>0</v>
          </cell>
          <cell r="N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>
            <v>10</v>
          </cell>
          <cell r="H2519" t="str">
            <v>CA</v>
          </cell>
          <cell r="I2519" t="str">
            <v>CAD</v>
          </cell>
          <cell r="J2519">
            <v>1426788930</v>
          </cell>
          <cell r="K2519">
            <v>1424200530</v>
          </cell>
          <cell r="L2519" t="b">
            <v>0</v>
          </cell>
          <cell r="M2519">
            <v>33</v>
          </cell>
          <cell r="N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>
            <v>0</v>
          </cell>
          <cell r="H2520" t="str">
            <v>US</v>
          </cell>
          <cell r="I2520" t="str">
            <v>USD</v>
          </cell>
          <cell r="J2520">
            <v>1415899228</v>
          </cell>
          <cell r="K2520">
            <v>1413303628</v>
          </cell>
          <cell r="L2520" t="b">
            <v>0</v>
          </cell>
          <cell r="M2520">
            <v>0</v>
          </cell>
          <cell r="N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>
            <v>0</v>
          </cell>
          <cell r="H2521" t="str">
            <v>US</v>
          </cell>
          <cell r="I2521" t="str">
            <v>USD</v>
          </cell>
          <cell r="J2521">
            <v>1405741404</v>
          </cell>
          <cell r="K2521">
            <v>1403149404</v>
          </cell>
          <cell r="L2521" t="b">
            <v>0</v>
          </cell>
          <cell r="M2521">
            <v>4</v>
          </cell>
          <cell r="N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>
            <v>0</v>
          </cell>
          <cell r="H2522" t="str">
            <v>US</v>
          </cell>
          <cell r="I2522" t="str">
            <v>USD</v>
          </cell>
          <cell r="J2522">
            <v>1476559260</v>
          </cell>
          <cell r="K2522">
            <v>1472567085</v>
          </cell>
          <cell r="L2522" t="b">
            <v>0</v>
          </cell>
          <cell r="M2522">
            <v>0</v>
          </cell>
          <cell r="N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>
            <v>109</v>
          </cell>
          <cell r="H2523" t="str">
            <v>US</v>
          </cell>
          <cell r="I2523" t="str">
            <v>USD</v>
          </cell>
          <cell r="J2523">
            <v>1444778021</v>
          </cell>
          <cell r="K2523">
            <v>1442963621</v>
          </cell>
          <cell r="L2523" t="b">
            <v>0</v>
          </cell>
          <cell r="M2523">
            <v>132</v>
          </cell>
          <cell r="N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>
            <v>100</v>
          </cell>
          <cell r="H2524" t="str">
            <v>US</v>
          </cell>
          <cell r="I2524" t="str">
            <v>USD</v>
          </cell>
          <cell r="J2524">
            <v>1461336720</v>
          </cell>
          <cell r="K2524">
            <v>1459431960</v>
          </cell>
          <cell r="L2524" t="b">
            <v>0</v>
          </cell>
          <cell r="M2524">
            <v>27</v>
          </cell>
          <cell r="N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>
            <v>156</v>
          </cell>
          <cell r="H2525" t="str">
            <v>US</v>
          </cell>
          <cell r="I2525" t="str">
            <v>USD</v>
          </cell>
          <cell r="J2525">
            <v>1416270292</v>
          </cell>
          <cell r="K2525">
            <v>1413674692</v>
          </cell>
          <cell r="L2525" t="b">
            <v>0</v>
          </cell>
          <cell r="M2525">
            <v>26</v>
          </cell>
          <cell r="N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>
            <v>102</v>
          </cell>
          <cell r="H2526" t="str">
            <v>US</v>
          </cell>
          <cell r="I2526" t="str">
            <v>USD</v>
          </cell>
          <cell r="J2526">
            <v>1419136200</v>
          </cell>
          <cell r="K2526">
            <v>1416338557</v>
          </cell>
          <cell r="L2526" t="b">
            <v>0</v>
          </cell>
          <cell r="M2526">
            <v>43</v>
          </cell>
          <cell r="N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>
            <v>100</v>
          </cell>
          <cell r="H2527" t="str">
            <v>US</v>
          </cell>
          <cell r="I2527" t="str">
            <v>USD</v>
          </cell>
          <cell r="J2527">
            <v>1340914571</v>
          </cell>
          <cell r="K2527">
            <v>1338322571</v>
          </cell>
          <cell r="L2527" t="b">
            <v>0</v>
          </cell>
          <cell r="M2527">
            <v>80</v>
          </cell>
          <cell r="N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>
            <v>113</v>
          </cell>
          <cell r="H2528" t="str">
            <v>US</v>
          </cell>
          <cell r="I2528" t="str">
            <v>USD</v>
          </cell>
          <cell r="J2528">
            <v>1418014740</v>
          </cell>
          <cell r="K2528">
            <v>1415585474</v>
          </cell>
          <cell r="L2528" t="b">
            <v>0</v>
          </cell>
          <cell r="M2528">
            <v>33</v>
          </cell>
          <cell r="N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>
            <v>102</v>
          </cell>
          <cell r="H2529" t="str">
            <v>US</v>
          </cell>
          <cell r="I2529" t="str">
            <v>USD</v>
          </cell>
          <cell r="J2529">
            <v>1382068740</v>
          </cell>
          <cell r="K2529">
            <v>1380477691</v>
          </cell>
          <cell r="L2529" t="b">
            <v>0</v>
          </cell>
          <cell r="M2529">
            <v>71</v>
          </cell>
          <cell r="N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>
            <v>107</v>
          </cell>
          <cell r="H2530" t="str">
            <v>GB</v>
          </cell>
          <cell r="I2530" t="str">
            <v>GBP</v>
          </cell>
          <cell r="J2530">
            <v>1440068400</v>
          </cell>
          <cell r="K2530">
            <v>1438459303</v>
          </cell>
          <cell r="L2530" t="b">
            <v>0</v>
          </cell>
          <cell r="M2530">
            <v>81</v>
          </cell>
          <cell r="N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>
            <v>104</v>
          </cell>
          <cell r="H2531" t="str">
            <v>US</v>
          </cell>
          <cell r="I2531" t="str">
            <v>USD</v>
          </cell>
          <cell r="J2531">
            <v>1332636975</v>
          </cell>
          <cell r="K2531">
            <v>1328752575</v>
          </cell>
          <cell r="L2531" t="b">
            <v>0</v>
          </cell>
          <cell r="M2531">
            <v>76</v>
          </cell>
          <cell r="N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>
            <v>100</v>
          </cell>
          <cell r="H2532" t="str">
            <v>US</v>
          </cell>
          <cell r="I2532" t="str">
            <v>USD</v>
          </cell>
          <cell r="J2532">
            <v>1429505400</v>
          </cell>
          <cell r="K2532">
            <v>1426711505</v>
          </cell>
          <cell r="L2532" t="b">
            <v>0</v>
          </cell>
          <cell r="M2532">
            <v>48</v>
          </cell>
          <cell r="N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>
            <v>100</v>
          </cell>
          <cell r="H2533" t="str">
            <v>US</v>
          </cell>
          <cell r="I2533" t="str">
            <v>USD</v>
          </cell>
          <cell r="J2533">
            <v>1439611140</v>
          </cell>
          <cell r="K2533">
            <v>1437668354</v>
          </cell>
          <cell r="L2533" t="b">
            <v>0</v>
          </cell>
          <cell r="M2533">
            <v>61</v>
          </cell>
          <cell r="N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>
            <v>126</v>
          </cell>
          <cell r="H2534" t="str">
            <v>US</v>
          </cell>
          <cell r="I2534" t="str">
            <v>USD</v>
          </cell>
          <cell r="J2534">
            <v>1345148566</v>
          </cell>
          <cell r="K2534">
            <v>1342556566</v>
          </cell>
          <cell r="L2534" t="b">
            <v>0</v>
          </cell>
          <cell r="M2534">
            <v>60</v>
          </cell>
          <cell r="N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>
            <v>111</v>
          </cell>
          <cell r="H2535" t="str">
            <v>US</v>
          </cell>
          <cell r="I2535" t="str">
            <v>USD</v>
          </cell>
          <cell r="J2535">
            <v>1362160868</v>
          </cell>
          <cell r="K2535">
            <v>1359568911</v>
          </cell>
          <cell r="L2535" t="b">
            <v>0</v>
          </cell>
          <cell r="M2535">
            <v>136</v>
          </cell>
          <cell r="N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>
            <v>105</v>
          </cell>
          <cell r="H2536" t="str">
            <v>US</v>
          </cell>
          <cell r="I2536" t="str">
            <v>USD</v>
          </cell>
          <cell r="J2536">
            <v>1262325600</v>
          </cell>
          <cell r="K2536">
            <v>1257871712</v>
          </cell>
          <cell r="L2536" t="b">
            <v>0</v>
          </cell>
          <cell r="M2536">
            <v>14</v>
          </cell>
          <cell r="N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>
            <v>104</v>
          </cell>
          <cell r="H2537" t="str">
            <v>US</v>
          </cell>
          <cell r="I2537" t="str">
            <v>USD</v>
          </cell>
          <cell r="J2537">
            <v>1417463945</v>
          </cell>
          <cell r="K2537">
            <v>1414781945</v>
          </cell>
          <cell r="L2537" t="b">
            <v>0</v>
          </cell>
          <cell r="M2537">
            <v>78</v>
          </cell>
          <cell r="N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>
            <v>116</v>
          </cell>
          <cell r="H2538" t="str">
            <v>US</v>
          </cell>
          <cell r="I2538" t="str">
            <v>USD</v>
          </cell>
          <cell r="J2538">
            <v>1375151566</v>
          </cell>
          <cell r="K2538">
            <v>1373337166</v>
          </cell>
          <cell r="L2538" t="b">
            <v>0</v>
          </cell>
          <cell r="M2538">
            <v>4</v>
          </cell>
          <cell r="N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>
            <v>110</v>
          </cell>
          <cell r="H2539" t="str">
            <v>US</v>
          </cell>
          <cell r="I2539" t="str">
            <v>USD</v>
          </cell>
          <cell r="J2539">
            <v>1312212855</v>
          </cell>
          <cell r="K2539">
            <v>1307028855</v>
          </cell>
          <cell r="L2539" t="b">
            <v>0</v>
          </cell>
          <cell r="M2539">
            <v>11</v>
          </cell>
          <cell r="N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>
            <v>113</v>
          </cell>
          <cell r="H2540" t="str">
            <v>US</v>
          </cell>
          <cell r="I2540" t="str">
            <v>USD</v>
          </cell>
          <cell r="J2540">
            <v>1361681940</v>
          </cell>
          <cell r="K2540">
            <v>1359029661</v>
          </cell>
          <cell r="L2540" t="b">
            <v>0</v>
          </cell>
          <cell r="M2540">
            <v>185</v>
          </cell>
          <cell r="N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>
            <v>100</v>
          </cell>
          <cell r="H2541" t="str">
            <v>US</v>
          </cell>
          <cell r="I2541" t="str">
            <v>USD</v>
          </cell>
          <cell r="J2541">
            <v>1422913152</v>
          </cell>
          <cell r="K2541">
            <v>1417729152</v>
          </cell>
          <cell r="L2541" t="b">
            <v>0</v>
          </cell>
          <cell r="M2541">
            <v>59</v>
          </cell>
          <cell r="N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>
            <v>103</v>
          </cell>
          <cell r="H2542" t="str">
            <v>US</v>
          </cell>
          <cell r="I2542" t="str">
            <v>USD</v>
          </cell>
          <cell r="J2542">
            <v>1319904721</v>
          </cell>
          <cell r="K2542">
            <v>1314720721</v>
          </cell>
          <cell r="L2542" t="b">
            <v>0</v>
          </cell>
          <cell r="M2542">
            <v>27</v>
          </cell>
          <cell r="N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>
            <v>107</v>
          </cell>
          <cell r="H2543" t="str">
            <v>GB</v>
          </cell>
          <cell r="I2543" t="str">
            <v>GBP</v>
          </cell>
          <cell r="J2543">
            <v>1380192418</v>
          </cell>
          <cell r="K2543">
            <v>1375008418</v>
          </cell>
          <cell r="L2543" t="b">
            <v>0</v>
          </cell>
          <cell r="M2543">
            <v>63</v>
          </cell>
          <cell r="N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>
            <v>104</v>
          </cell>
          <cell r="H2544" t="str">
            <v>US</v>
          </cell>
          <cell r="I2544" t="str">
            <v>USD</v>
          </cell>
          <cell r="J2544">
            <v>1380599940</v>
          </cell>
          <cell r="K2544">
            <v>1377252857</v>
          </cell>
          <cell r="L2544" t="b">
            <v>0</v>
          </cell>
          <cell r="M2544">
            <v>13</v>
          </cell>
          <cell r="N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>
            <v>156</v>
          </cell>
          <cell r="H2545" t="str">
            <v>US</v>
          </cell>
          <cell r="I2545" t="str">
            <v>USD</v>
          </cell>
          <cell r="J2545">
            <v>1293937200</v>
          </cell>
          <cell r="K2545">
            <v>1291257298</v>
          </cell>
          <cell r="L2545" t="b">
            <v>0</v>
          </cell>
          <cell r="M2545">
            <v>13</v>
          </cell>
          <cell r="N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>
            <v>101</v>
          </cell>
          <cell r="H2546" t="str">
            <v>US</v>
          </cell>
          <cell r="I2546" t="str">
            <v>USD</v>
          </cell>
          <cell r="J2546">
            <v>1341750569</v>
          </cell>
          <cell r="K2546">
            <v>1339158569</v>
          </cell>
          <cell r="L2546" t="b">
            <v>0</v>
          </cell>
          <cell r="M2546">
            <v>57</v>
          </cell>
          <cell r="N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>
            <v>195</v>
          </cell>
          <cell r="H2547" t="str">
            <v>US</v>
          </cell>
          <cell r="I2547" t="str">
            <v>USD</v>
          </cell>
          <cell r="J2547">
            <v>1424997000</v>
          </cell>
          <cell r="K2547">
            <v>1421983138</v>
          </cell>
          <cell r="L2547" t="b">
            <v>0</v>
          </cell>
          <cell r="M2547">
            <v>61</v>
          </cell>
          <cell r="N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>
            <v>112</v>
          </cell>
          <cell r="H2548" t="str">
            <v>US</v>
          </cell>
          <cell r="I2548" t="str">
            <v>USD</v>
          </cell>
          <cell r="J2548">
            <v>1380949200</v>
          </cell>
          <cell r="K2548">
            <v>1378586179</v>
          </cell>
          <cell r="L2548" t="b">
            <v>0</v>
          </cell>
          <cell r="M2548">
            <v>65</v>
          </cell>
          <cell r="N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>
            <v>120</v>
          </cell>
          <cell r="H2549" t="str">
            <v>US</v>
          </cell>
          <cell r="I2549" t="str">
            <v>USD</v>
          </cell>
          <cell r="J2549">
            <v>1333560803</v>
          </cell>
          <cell r="K2549">
            <v>1330972403</v>
          </cell>
          <cell r="L2549" t="b">
            <v>0</v>
          </cell>
          <cell r="M2549">
            <v>134</v>
          </cell>
          <cell r="N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>
            <v>102</v>
          </cell>
          <cell r="H2550" t="str">
            <v>FR</v>
          </cell>
          <cell r="I2550" t="str">
            <v>EUR</v>
          </cell>
          <cell r="J2550">
            <v>1475209620</v>
          </cell>
          <cell r="K2550">
            <v>1473087637</v>
          </cell>
          <cell r="L2550" t="b">
            <v>0</v>
          </cell>
          <cell r="M2550">
            <v>37</v>
          </cell>
          <cell r="N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>
            <v>103</v>
          </cell>
          <cell r="H2551" t="str">
            <v>GB</v>
          </cell>
          <cell r="I2551" t="str">
            <v>GBP</v>
          </cell>
          <cell r="J2551">
            <v>1370019600</v>
          </cell>
          <cell r="K2551">
            <v>1366999870</v>
          </cell>
          <cell r="L2551" t="b">
            <v>0</v>
          </cell>
          <cell r="M2551">
            <v>37</v>
          </cell>
          <cell r="N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>
            <v>101</v>
          </cell>
          <cell r="H2552" t="str">
            <v>US</v>
          </cell>
          <cell r="I2552" t="str">
            <v>USD</v>
          </cell>
          <cell r="J2552">
            <v>1444276740</v>
          </cell>
          <cell r="K2552">
            <v>1439392406</v>
          </cell>
          <cell r="L2552" t="b">
            <v>0</v>
          </cell>
          <cell r="M2552">
            <v>150</v>
          </cell>
          <cell r="N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>
            <v>103</v>
          </cell>
          <cell r="H2553" t="str">
            <v>US</v>
          </cell>
          <cell r="I2553" t="str">
            <v>USD</v>
          </cell>
          <cell r="J2553">
            <v>1332362880</v>
          </cell>
          <cell r="K2553">
            <v>1329890585</v>
          </cell>
          <cell r="L2553" t="b">
            <v>0</v>
          </cell>
          <cell r="M2553">
            <v>56</v>
          </cell>
          <cell r="N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>
            <v>107</v>
          </cell>
          <cell r="H2554" t="str">
            <v>US</v>
          </cell>
          <cell r="I2554" t="str">
            <v>USD</v>
          </cell>
          <cell r="J2554">
            <v>1488741981</v>
          </cell>
          <cell r="K2554">
            <v>1486149981</v>
          </cell>
          <cell r="L2554" t="b">
            <v>0</v>
          </cell>
          <cell r="M2554">
            <v>18</v>
          </cell>
          <cell r="N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>
            <v>156</v>
          </cell>
          <cell r="H2555" t="str">
            <v>US</v>
          </cell>
          <cell r="I2555" t="str">
            <v>USD</v>
          </cell>
          <cell r="J2555">
            <v>1348202807</v>
          </cell>
          <cell r="K2555">
            <v>1343018807</v>
          </cell>
          <cell r="L2555" t="b">
            <v>0</v>
          </cell>
          <cell r="M2555">
            <v>60</v>
          </cell>
          <cell r="N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>
            <v>123</v>
          </cell>
          <cell r="H2556" t="str">
            <v>US</v>
          </cell>
          <cell r="I2556" t="str">
            <v>USD</v>
          </cell>
          <cell r="J2556">
            <v>1433131140</v>
          </cell>
          <cell r="K2556">
            <v>1430445163</v>
          </cell>
          <cell r="L2556" t="b">
            <v>0</v>
          </cell>
          <cell r="M2556">
            <v>67</v>
          </cell>
          <cell r="N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>
            <v>107</v>
          </cell>
          <cell r="H2557" t="str">
            <v>US</v>
          </cell>
          <cell r="I2557" t="str">
            <v>USD</v>
          </cell>
          <cell r="J2557">
            <v>1338219793</v>
          </cell>
          <cell r="K2557">
            <v>1335541393</v>
          </cell>
          <cell r="L2557" t="b">
            <v>0</v>
          </cell>
          <cell r="M2557">
            <v>35</v>
          </cell>
          <cell r="N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>
            <v>106</v>
          </cell>
          <cell r="H2558" t="str">
            <v>US</v>
          </cell>
          <cell r="I2558" t="str">
            <v>USD</v>
          </cell>
          <cell r="J2558">
            <v>1356392857</v>
          </cell>
          <cell r="K2558">
            <v>1352504857</v>
          </cell>
          <cell r="L2558" t="b">
            <v>0</v>
          </cell>
          <cell r="M2558">
            <v>34</v>
          </cell>
          <cell r="N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>
            <v>118</v>
          </cell>
          <cell r="H2559" t="str">
            <v>GB</v>
          </cell>
          <cell r="I2559" t="str">
            <v>GBP</v>
          </cell>
          <cell r="J2559">
            <v>1400176386</v>
          </cell>
          <cell r="K2559">
            <v>1397584386</v>
          </cell>
          <cell r="L2559" t="b">
            <v>0</v>
          </cell>
          <cell r="M2559">
            <v>36</v>
          </cell>
          <cell r="N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>
            <v>109</v>
          </cell>
          <cell r="H2560" t="str">
            <v>AU</v>
          </cell>
          <cell r="I2560" t="str">
            <v>AUD</v>
          </cell>
          <cell r="J2560">
            <v>1430488740</v>
          </cell>
          <cell r="K2560">
            <v>1427747906</v>
          </cell>
          <cell r="L2560" t="b">
            <v>0</v>
          </cell>
          <cell r="M2560">
            <v>18</v>
          </cell>
          <cell r="N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>
            <v>111</v>
          </cell>
          <cell r="H2561" t="str">
            <v>US</v>
          </cell>
          <cell r="I2561" t="str">
            <v>USD</v>
          </cell>
          <cell r="J2561">
            <v>1321385820</v>
          </cell>
          <cell r="K2561">
            <v>1318539484</v>
          </cell>
          <cell r="L2561" t="b">
            <v>0</v>
          </cell>
          <cell r="M2561">
            <v>25</v>
          </cell>
          <cell r="N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>
            <v>100</v>
          </cell>
          <cell r="H2562" t="str">
            <v>GB</v>
          </cell>
          <cell r="I2562" t="str">
            <v>GBP</v>
          </cell>
          <cell r="J2562">
            <v>1425682174</v>
          </cell>
          <cell r="K2562">
            <v>1423090174</v>
          </cell>
          <cell r="L2562" t="b">
            <v>0</v>
          </cell>
          <cell r="M2562">
            <v>21</v>
          </cell>
          <cell r="N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>
            <v>0</v>
          </cell>
          <cell r="H2563" t="str">
            <v>CA</v>
          </cell>
          <cell r="I2563" t="str">
            <v>CAD</v>
          </cell>
          <cell r="J2563">
            <v>1444740089</v>
          </cell>
          <cell r="K2563">
            <v>1442148089</v>
          </cell>
          <cell r="L2563" t="b">
            <v>0</v>
          </cell>
          <cell r="M2563">
            <v>0</v>
          </cell>
          <cell r="N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>
            <v>1</v>
          </cell>
          <cell r="H2564" t="str">
            <v>DE</v>
          </cell>
          <cell r="I2564" t="str">
            <v>EUR</v>
          </cell>
          <cell r="J2564">
            <v>1476189339</v>
          </cell>
          <cell r="K2564">
            <v>1471005339</v>
          </cell>
          <cell r="L2564" t="b">
            <v>0</v>
          </cell>
          <cell r="M2564">
            <v>3</v>
          </cell>
          <cell r="N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>
            <v>0</v>
          </cell>
          <cell r="H2565" t="str">
            <v>US</v>
          </cell>
          <cell r="I2565" t="str">
            <v>USD</v>
          </cell>
          <cell r="J2565">
            <v>1438226451</v>
          </cell>
          <cell r="K2565">
            <v>1433042451</v>
          </cell>
          <cell r="L2565" t="b">
            <v>0</v>
          </cell>
          <cell r="M2565">
            <v>0</v>
          </cell>
          <cell r="N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>
            <v>0</v>
          </cell>
          <cell r="H2566" t="str">
            <v>CA</v>
          </cell>
          <cell r="I2566" t="str">
            <v>CAD</v>
          </cell>
          <cell r="J2566">
            <v>1406854699</v>
          </cell>
          <cell r="K2566">
            <v>1404262699</v>
          </cell>
          <cell r="L2566" t="b">
            <v>0</v>
          </cell>
          <cell r="M2566">
            <v>0</v>
          </cell>
          <cell r="N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>
            <v>1</v>
          </cell>
          <cell r="H2567" t="str">
            <v>US</v>
          </cell>
          <cell r="I2567" t="str">
            <v>USD</v>
          </cell>
          <cell r="J2567">
            <v>1462827000</v>
          </cell>
          <cell r="K2567">
            <v>1457710589</v>
          </cell>
          <cell r="L2567" t="b">
            <v>0</v>
          </cell>
          <cell r="M2567">
            <v>1</v>
          </cell>
          <cell r="N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>
            <v>0</v>
          </cell>
          <cell r="H2568" t="str">
            <v>US</v>
          </cell>
          <cell r="I2568" t="str">
            <v>USD</v>
          </cell>
          <cell r="J2568">
            <v>1408663948</v>
          </cell>
          <cell r="K2568">
            <v>1406071948</v>
          </cell>
          <cell r="L2568" t="b">
            <v>0</v>
          </cell>
          <cell r="M2568">
            <v>0</v>
          </cell>
          <cell r="N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>
            <v>0</v>
          </cell>
          <cell r="H2569" t="str">
            <v>US</v>
          </cell>
          <cell r="I2569" t="str">
            <v>USD</v>
          </cell>
          <cell r="J2569">
            <v>1429823138</v>
          </cell>
          <cell r="K2569">
            <v>1427231138</v>
          </cell>
          <cell r="L2569" t="b">
            <v>0</v>
          </cell>
          <cell r="M2569">
            <v>2</v>
          </cell>
          <cell r="N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>
            <v>1</v>
          </cell>
          <cell r="H2570" t="str">
            <v>GB</v>
          </cell>
          <cell r="I2570" t="str">
            <v>GBP</v>
          </cell>
          <cell r="J2570">
            <v>1472745594</v>
          </cell>
          <cell r="K2570">
            <v>1470153594</v>
          </cell>
          <cell r="L2570" t="b">
            <v>0</v>
          </cell>
          <cell r="M2570">
            <v>1</v>
          </cell>
          <cell r="N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>
            <v>2</v>
          </cell>
          <cell r="H2571" t="str">
            <v>US</v>
          </cell>
          <cell r="I2571" t="str">
            <v>USD</v>
          </cell>
          <cell r="J2571">
            <v>1442457112</v>
          </cell>
          <cell r="K2571">
            <v>1439865112</v>
          </cell>
          <cell r="L2571" t="b">
            <v>0</v>
          </cell>
          <cell r="M2571">
            <v>2</v>
          </cell>
          <cell r="N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>
            <v>1</v>
          </cell>
          <cell r="H2572" t="str">
            <v>US</v>
          </cell>
          <cell r="I2572" t="str">
            <v>USD</v>
          </cell>
          <cell r="J2572">
            <v>1486590035</v>
          </cell>
          <cell r="K2572">
            <v>1483998035</v>
          </cell>
          <cell r="L2572" t="b">
            <v>0</v>
          </cell>
          <cell r="M2572">
            <v>2</v>
          </cell>
          <cell r="N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>
            <v>0</v>
          </cell>
          <cell r="H2573" t="str">
            <v>AU</v>
          </cell>
          <cell r="I2573" t="str">
            <v>AUD</v>
          </cell>
          <cell r="J2573">
            <v>1463645521</v>
          </cell>
          <cell r="K2573">
            <v>1458461521</v>
          </cell>
          <cell r="L2573" t="b">
            <v>0</v>
          </cell>
          <cell r="M2573">
            <v>4</v>
          </cell>
          <cell r="N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>
            <v>0</v>
          </cell>
          <cell r="H2574" t="str">
            <v>US</v>
          </cell>
          <cell r="I2574" t="str">
            <v>USD</v>
          </cell>
          <cell r="J2574">
            <v>1428893517</v>
          </cell>
          <cell r="K2574">
            <v>1426301517</v>
          </cell>
          <cell r="L2574" t="b">
            <v>0</v>
          </cell>
          <cell r="M2574">
            <v>0</v>
          </cell>
          <cell r="N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>
            <v>0</v>
          </cell>
          <cell r="H2575" t="str">
            <v>US</v>
          </cell>
          <cell r="I2575" t="str">
            <v>USD</v>
          </cell>
          <cell r="J2575">
            <v>1408803149</v>
          </cell>
          <cell r="K2575">
            <v>1404915149</v>
          </cell>
          <cell r="L2575" t="b">
            <v>0</v>
          </cell>
          <cell r="M2575">
            <v>0</v>
          </cell>
          <cell r="N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>
            <v>0</v>
          </cell>
          <cell r="H2576" t="str">
            <v>US</v>
          </cell>
          <cell r="I2576" t="str">
            <v>USD</v>
          </cell>
          <cell r="J2576">
            <v>1463600945</v>
          </cell>
          <cell r="K2576">
            <v>1461786545</v>
          </cell>
          <cell r="L2576" t="b">
            <v>0</v>
          </cell>
          <cell r="M2576">
            <v>0</v>
          </cell>
          <cell r="N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>
            <v>0</v>
          </cell>
          <cell r="H2577" t="str">
            <v>US</v>
          </cell>
          <cell r="I2577" t="str">
            <v>USD</v>
          </cell>
          <cell r="J2577">
            <v>1421030194</v>
          </cell>
          <cell r="K2577">
            <v>1418438194</v>
          </cell>
          <cell r="L2577" t="b">
            <v>0</v>
          </cell>
          <cell r="M2577">
            <v>0</v>
          </cell>
          <cell r="N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>
            <v>0</v>
          </cell>
          <cell r="H2578" t="str">
            <v>US</v>
          </cell>
          <cell r="I2578" t="str">
            <v>USD</v>
          </cell>
          <cell r="J2578">
            <v>1428707647</v>
          </cell>
          <cell r="K2578">
            <v>1424823247</v>
          </cell>
          <cell r="L2578" t="b">
            <v>0</v>
          </cell>
          <cell r="M2578">
            <v>0</v>
          </cell>
          <cell r="N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>
            <v>0</v>
          </cell>
          <cell r="H2579" t="str">
            <v>US</v>
          </cell>
          <cell r="I2579" t="str">
            <v>USD</v>
          </cell>
          <cell r="J2579">
            <v>1407181297</v>
          </cell>
          <cell r="K2579">
            <v>1405021297</v>
          </cell>
          <cell r="L2579" t="b">
            <v>0</v>
          </cell>
          <cell r="M2579">
            <v>0</v>
          </cell>
          <cell r="N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>
            <v>0</v>
          </cell>
          <cell r="H2580" t="str">
            <v>US</v>
          </cell>
          <cell r="I2580" t="str">
            <v>USD</v>
          </cell>
          <cell r="J2580">
            <v>1444410000</v>
          </cell>
          <cell r="K2580">
            <v>1440203579</v>
          </cell>
          <cell r="L2580" t="b">
            <v>0</v>
          </cell>
          <cell r="M2580">
            <v>0</v>
          </cell>
          <cell r="N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>
            <v>0</v>
          </cell>
          <cell r="H2581" t="str">
            <v>US</v>
          </cell>
          <cell r="I2581" t="str">
            <v>USD</v>
          </cell>
          <cell r="J2581">
            <v>1410810903</v>
          </cell>
          <cell r="K2581">
            <v>1405626903</v>
          </cell>
          <cell r="L2581" t="b">
            <v>0</v>
          </cell>
          <cell r="M2581">
            <v>12</v>
          </cell>
          <cell r="N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>
            <v>1</v>
          </cell>
          <cell r="H2582" t="str">
            <v>US</v>
          </cell>
          <cell r="I2582" t="str">
            <v>USD</v>
          </cell>
          <cell r="J2582">
            <v>1431745200</v>
          </cell>
          <cell r="K2582">
            <v>1429170603</v>
          </cell>
          <cell r="L2582" t="b">
            <v>0</v>
          </cell>
          <cell r="M2582">
            <v>2</v>
          </cell>
          <cell r="N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>
            <v>11</v>
          </cell>
          <cell r="H2583" t="str">
            <v>US</v>
          </cell>
          <cell r="I2583" t="str">
            <v>USD</v>
          </cell>
          <cell r="J2583">
            <v>1447689898</v>
          </cell>
          <cell r="K2583">
            <v>1445094298</v>
          </cell>
          <cell r="L2583" t="b">
            <v>0</v>
          </cell>
          <cell r="M2583">
            <v>11</v>
          </cell>
          <cell r="N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>
            <v>0</v>
          </cell>
          <cell r="H2584" t="str">
            <v>US</v>
          </cell>
          <cell r="I2584" t="str">
            <v>USD</v>
          </cell>
          <cell r="J2584">
            <v>1477784634</v>
          </cell>
          <cell r="K2584">
            <v>1475192634</v>
          </cell>
          <cell r="L2584" t="b">
            <v>0</v>
          </cell>
          <cell r="M2584">
            <v>1</v>
          </cell>
          <cell r="N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>
            <v>1</v>
          </cell>
          <cell r="H2585" t="str">
            <v>US</v>
          </cell>
          <cell r="I2585" t="str">
            <v>USD</v>
          </cell>
          <cell r="J2585">
            <v>1426526880</v>
          </cell>
          <cell r="K2585">
            <v>1421346480</v>
          </cell>
          <cell r="L2585" t="b">
            <v>0</v>
          </cell>
          <cell r="M2585">
            <v>5</v>
          </cell>
          <cell r="N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>
            <v>0</v>
          </cell>
          <cell r="H2586" t="str">
            <v>US</v>
          </cell>
          <cell r="I2586" t="str">
            <v>USD</v>
          </cell>
          <cell r="J2586">
            <v>1434341369</v>
          </cell>
          <cell r="K2586">
            <v>1431749369</v>
          </cell>
          <cell r="L2586" t="b">
            <v>0</v>
          </cell>
          <cell r="M2586">
            <v>0</v>
          </cell>
          <cell r="N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>
            <v>0</v>
          </cell>
          <cell r="H2587" t="str">
            <v>US</v>
          </cell>
          <cell r="I2587" t="str">
            <v>USD</v>
          </cell>
          <cell r="J2587">
            <v>1404601632</v>
          </cell>
          <cell r="K2587">
            <v>1402009632</v>
          </cell>
          <cell r="L2587" t="b">
            <v>0</v>
          </cell>
          <cell r="M2587">
            <v>1</v>
          </cell>
          <cell r="N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>
            <v>0</v>
          </cell>
          <cell r="H2588" t="str">
            <v>GB</v>
          </cell>
          <cell r="I2588" t="str">
            <v>GBP</v>
          </cell>
          <cell r="J2588">
            <v>1451030136</v>
          </cell>
          <cell r="K2588">
            <v>1448438136</v>
          </cell>
          <cell r="L2588" t="b">
            <v>0</v>
          </cell>
          <cell r="M2588">
            <v>1</v>
          </cell>
          <cell r="N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>
            <v>2</v>
          </cell>
          <cell r="H2589" t="str">
            <v>US</v>
          </cell>
          <cell r="I2589" t="str">
            <v>USD</v>
          </cell>
          <cell r="J2589">
            <v>1451491953</v>
          </cell>
          <cell r="K2589">
            <v>1448899953</v>
          </cell>
          <cell r="L2589" t="b">
            <v>0</v>
          </cell>
          <cell r="M2589">
            <v>6</v>
          </cell>
          <cell r="N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>
            <v>4</v>
          </cell>
          <cell r="H2590" t="str">
            <v>US</v>
          </cell>
          <cell r="I2590" t="str">
            <v>USD</v>
          </cell>
          <cell r="J2590">
            <v>1427807640</v>
          </cell>
          <cell r="K2590">
            <v>1423325626</v>
          </cell>
          <cell r="L2590" t="b">
            <v>0</v>
          </cell>
          <cell r="M2590">
            <v>8</v>
          </cell>
          <cell r="N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>
            <v>0</v>
          </cell>
          <cell r="H2591" t="str">
            <v>DK</v>
          </cell>
          <cell r="I2591" t="str">
            <v>DKK</v>
          </cell>
          <cell r="J2591">
            <v>1458733927</v>
          </cell>
          <cell r="K2591">
            <v>1456145527</v>
          </cell>
          <cell r="L2591" t="b">
            <v>0</v>
          </cell>
          <cell r="M2591">
            <v>1</v>
          </cell>
          <cell r="N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>
            <v>0</v>
          </cell>
          <cell r="H2592" t="str">
            <v>AU</v>
          </cell>
          <cell r="I2592" t="str">
            <v>AUD</v>
          </cell>
          <cell r="J2592">
            <v>1453817297</v>
          </cell>
          <cell r="K2592">
            <v>1453212497</v>
          </cell>
          <cell r="L2592" t="b">
            <v>0</v>
          </cell>
          <cell r="M2592">
            <v>0</v>
          </cell>
          <cell r="N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>
            <v>2</v>
          </cell>
          <cell r="H2593" t="str">
            <v>US</v>
          </cell>
          <cell r="I2593" t="str">
            <v>USD</v>
          </cell>
          <cell r="J2593">
            <v>1457901924</v>
          </cell>
          <cell r="K2593">
            <v>1452721524</v>
          </cell>
          <cell r="L2593" t="b">
            <v>0</v>
          </cell>
          <cell r="M2593">
            <v>2</v>
          </cell>
          <cell r="N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>
            <v>0</v>
          </cell>
          <cell r="H2594" t="str">
            <v>US</v>
          </cell>
          <cell r="I2594" t="str">
            <v>USD</v>
          </cell>
          <cell r="J2594">
            <v>1412536421</v>
          </cell>
          <cell r="K2594">
            <v>1409944421</v>
          </cell>
          <cell r="L2594" t="b">
            <v>0</v>
          </cell>
          <cell r="M2594">
            <v>1</v>
          </cell>
          <cell r="N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>
            <v>0</v>
          </cell>
          <cell r="H2595" t="str">
            <v>US</v>
          </cell>
          <cell r="I2595" t="str">
            <v>USD</v>
          </cell>
          <cell r="J2595">
            <v>1429993026</v>
          </cell>
          <cell r="K2595">
            <v>1427401026</v>
          </cell>
          <cell r="L2595" t="b">
            <v>0</v>
          </cell>
          <cell r="M2595">
            <v>0</v>
          </cell>
          <cell r="N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>
            <v>0</v>
          </cell>
          <cell r="H2596" t="str">
            <v>US</v>
          </cell>
          <cell r="I2596" t="str">
            <v>USD</v>
          </cell>
          <cell r="J2596">
            <v>1407453228</v>
          </cell>
          <cell r="K2596">
            <v>1404861228</v>
          </cell>
          <cell r="L2596" t="b">
            <v>0</v>
          </cell>
          <cell r="M2596">
            <v>1</v>
          </cell>
          <cell r="N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>
            <v>12</v>
          </cell>
          <cell r="H2597" t="str">
            <v>US</v>
          </cell>
          <cell r="I2597" t="str">
            <v>USD</v>
          </cell>
          <cell r="J2597">
            <v>1487915500</v>
          </cell>
          <cell r="K2597">
            <v>1485323500</v>
          </cell>
          <cell r="L2597" t="b">
            <v>0</v>
          </cell>
          <cell r="M2597">
            <v>19</v>
          </cell>
          <cell r="N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>
            <v>24</v>
          </cell>
          <cell r="H2598" t="str">
            <v>CA</v>
          </cell>
          <cell r="I2598" t="str">
            <v>CAD</v>
          </cell>
          <cell r="J2598">
            <v>1407427009</v>
          </cell>
          <cell r="K2598">
            <v>1404835009</v>
          </cell>
          <cell r="L2598" t="b">
            <v>0</v>
          </cell>
          <cell r="M2598">
            <v>27</v>
          </cell>
          <cell r="N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>
            <v>6</v>
          </cell>
          <cell r="H2599" t="str">
            <v>GB</v>
          </cell>
          <cell r="I2599" t="str">
            <v>GBP</v>
          </cell>
          <cell r="J2599">
            <v>1466323917</v>
          </cell>
          <cell r="K2599">
            <v>1463731917</v>
          </cell>
          <cell r="L2599" t="b">
            <v>0</v>
          </cell>
          <cell r="M2599">
            <v>7</v>
          </cell>
          <cell r="N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>
            <v>39</v>
          </cell>
          <cell r="H2600" t="str">
            <v>US</v>
          </cell>
          <cell r="I2600" t="str">
            <v>USD</v>
          </cell>
          <cell r="J2600">
            <v>1443039001</v>
          </cell>
          <cell r="K2600">
            <v>1440447001</v>
          </cell>
          <cell r="L2600" t="b">
            <v>0</v>
          </cell>
          <cell r="M2600">
            <v>14</v>
          </cell>
          <cell r="N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>
            <v>1</v>
          </cell>
          <cell r="H2601" t="str">
            <v>US</v>
          </cell>
          <cell r="I2601" t="str">
            <v>USD</v>
          </cell>
          <cell r="J2601">
            <v>1407089147</v>
          </cell>
          <cell r="K2601">
            <v>1403201147</v>
          </cell>
          <cell r="L2601" t="b">
            <v>0</v>
          </cell>
          <cell r="M2601">
            <v>5</v>
          </cell>
          <cell r="N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>
            <v>7</v>
          </cell>
          <cell r="H2602" t="str">
            <v>US</v>
          </cell>
          <cell r="I2602" t="str">
            <v>USD</v>
          </cell>
          <cell r="J2602">
            <v>1458938200</v>
          </cell>
          <cell r="K2602">
            <v>1453757800</v>
          </cell>
          <cell r="L2602" t="b">
            <v>0</v>
          </cell>
          <cell r="M2602">
            <v>30</v>
          </cell>
          <cell r="N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>
            <v>661</v>
          </cell>
          <cell r="H2603" t="str">
            <v>US</v>
          </cell>
          <cell r="I2603" t="str">
            <v>USD</v>
          </cell>
          <cell r="J2603">
            <v>1347508740</v>
          </cell>
          <cell r="K2603">
            <v>1346276349</v>
          </cell>
          <cell r="L2603" t="b">
            <v>1</v>
          </cell>
          <cell r="M2603">
            <v>151</v>
          </cell>
          <cell r="N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>
            <v>326</v>
          </cell>
          <cell r="H2604" t="str">
            <v>US</v>
          </cell>
          <cell r="I2604" t="str">
            <v>USD</v>
          </cell>
          <cell r="J2604">
            <v>1415827200</v>
          </cell>
          <cell r="K2604">
            <v>1412358968</v>
          </cell>
          <cell r="L2604" t="b">
            <v>1</v>
          </cell>
          <cell r="M2604">
            <v>489</v>
          </cell>
          <cell r="N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>
            <v>101</v>
          </cell>
          <cell r="H2605" t="str">
            <v>US</v>
          </cell>
          <cell r="I2605" t="str">
            <v>USD</v>
          </cell>
          <cell r="J2605">
            <v>1387835654</v>
          </cell>
          <cell r="K2605">
            <v>1386626054</v>
          </cell>
          <cell r="L2605" t="b">
            <v>1</v>
          </cell>
          <cell r="M2605">
            <v>50</v>
          </cell>
          <cell r="N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>
            <v>104</v>
          </cell>
          <cell r="H2606" t="str">
            <v>US</v>
          </cell>
          <cell r="I2606" t="str">
            <v>USD</v>
          </cell>
          <cell r="J2606">
            <v>1335662023</v>
          </cell>
          <cell r="K2606">
            <v>1333070023</v>
          </cell>
          <cell r="L2606" t="b">
            <v>1</v>
          </cell>
          <cell r="M2606">
            <v>321</v>
          </cell>
          <cell r="N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>
            <v>107</v>
          </cell>
          <cell r="H2607" t="str">
            <v>US</v>
          </cell>
          <cell r="I2607" t="str">
            <v>USD</v>
          </cell>
          <cell r="J2607">
            <v>1466168390</v>
          </cell>
          <cell r="K2607">
            <v>1463576390</v>
          </cell>
          <cell r="L2607" t="b">
            <v>1</v>
          </cell>
          <cell r="M2607">
            <v>1762</v>
          </cell>
          <cell r="N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>
            <v>110</v>
          </cell>
          <cell r="H2608" t="str">
            <v>US</v>
          </cell>
          <cell r="I2608" t="str">
            <v>USD</v>
          </cell>
          <cell r="J2608">
            <v>1398791182</v>
          </cell>
          <cell r="K2608">
            <v>1396026382</v>
          </cell>
          <cell r="L2608" t="b">
            <v>1</v>
          </cell>
          <cell r="M2608">
            <v>385</v>
          </cell>
          <cell r="N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>
            <v>408</v>
          </cell>
          <cell r="H2609" t="str">
            <v>US</v>
          </cell>
          <cell r="I2609" t="str">
            <v>USD</v>
          </cell>
          <cell r="J2609">
            <v>1439344800</v>
          </cell>
          <cell r="K2609">
            <v>1435611572</v>
          </cell>
          <cell r="L2609" t="b">
            <v>1</v>
          </cell>
          <cell r="M2609">
            <v>398</v>
          </cell>
          <cell r="N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>
            <v>224</v>
          </cell>
          <cell r="H2610" t="str">
            <v>US</v>
          </cell>
          <cell r="I2610" t="str">
            <v>USD</v>
          </cell>
          <cell r="J2610">
            <v>1489536000</v>
          </cell>
          <cell r="K2610">
            <v>1485976468</v>
          </cell>
          <cell r="L2610" t="b">
            <v>1</v>
          </cell>
          <cell r="M2610">
            <v>304</v>
          </cell>
          <cell r="N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>
            <v>304</v>
          </cell>
          <cell r="H2611" t="str">
            <v>US</v>
          </cell>
          <cell r="I2611" t="str">
            <v>USD</v>
          </cell>
          <cell r="J2611">
            <v>1342330951</v>
          </cell>
          <cell r="K2611">
            <v>1339738951</v>
          </cell>
          <cell r="L2611" t="b">
            <v>1</v>
          </cell>
          <cell r="M2611">
            <v>676</v>
          </cell>
          <cell r="N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>
            <v>141</v>
          </cell>
          <cell r="H2612" t="str">
            <v>US</v>
          </cell>
          <cell r="I2612" t="str">
            <v>USD</v>
          </cell>
          <cell r="J2612">
            <v>1471849140</v>
          </cell>
          <cell r="K2612">
            <v>1468444125</v>
          </cell>
          <cell r="L2612" t="b">
            <v>1</v>
          </cell>
          <cell r="M2612">
            <v>577</v>
          </cell>
          <cell r="N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>
            <v>2791</v>
          </cell>
          <cell r="H2613" t="str">
            <v>DE</v>
          </cell>
          <cell r="I2613" t="str">
            <v>EUR</v>
          </cell>
          <cell r="J2613">
            <v>1483397940</v>
          </cell>
          <cell r="K2613">
            <v>1480493014</v>
          </cell>
          <cell r="L2613" t="b">
            <v>1</v>
          </cell>
          <cell r="M2613">
            <v>3663</v>
          </cell>
          <cell r="N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>
            <v>172</v>
          </cell>
          <cell r="H2614" t="str">
            <v>US</v>
          </cell>
          <cell r="I2614" t="str">
            <v>USD</v>
          </cell>
          <cell r="J2614">
            <v>1420773970</v>
          </cell>
          <cell r="K2614">
            <v>1418095570</v>
          </cell>
          <cell r="L2614" t="b">
            <v>1</v>
          </cell>
          <cell r="M2614">
            <v>294</v>
          </cell>
          <cell r="N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>
            <v>101</v>
          </cell>
          <cell r="H2615" t="str">
            <v>US</v>
          </cell>
          <cell r="I2615" t="str">
            <v>USD</v>
          </cell>
          <cell r="J2615">
            <v>1348256294</v>
          </cell>
          <cell r="K2615">
            <v>1345664294</v>
          </cell>
          <cell r="L2615" t="b">
            <v>1</v>
          </cell>
          <cell r="M2615">
            <v>28</v>
          </cell>
          <cell r="N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>
            <v>102</v>
          </cell>
          <cell r="H2616" t="str">
            <v>US</v>
          </cell>
          <cell r="I2616" t="str">
            <v>USD</v>
          </cell>
          <cell r="J2616">
            <v>1398834000</v>
          </cell>
          <cell r="K2616">
            <v>1396371612</v>
          </cell>
          <cell r="L2616" t="b">
            <v>1</v>
          </cell>
          <cell r="M2616">
            <v>100</v>
          </cell>
          <cell r="N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>
            <v>170</v>
          </cell>
          <cell r="H2617" t="str">
            <v>GB</v>
          </cell>
          <cell r="I2617" t="str">
            <v>GBP</v>
          </cell>
          <cell r="J2617">
            <v>1462017600</v>
          </cell>
          <cell r="K2617">
            <v>1458820564</v>
          </cell>
          <cell r="L2617" t="b">
            <v>0</v>
          </cell>
          <cell r="M2617">
            <v>72</v>
          </cell>
          <cell r="N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>
            <v>115</v>
          </cell>
          <cell r="H2618" t="str">
            <v>US</v>
          </cell>
          <cell r="I2618" t="str">
            <v>USD</v>
          </cell>
          <cell r="J2618">
            <v>1440546729</v>
          </cell>
          <cell r="K2618">
            <v>1437954729</v>
          </cell>
          <cell r="L2618" t="b">
            <v>1</v>
          </cell>
          <cell r="M2618">
            <v>238</v>
          </cell>
          <cell r="N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>
            <v>878</v>
          </cell>
          <cell r="H2619" t="str">
            <v>US</v>
          </cell>
          <cell r="I2619" t="str">
            <v>USD</v>
          </cell>
          <cell r="J2619">
            <v>1413838751</v>
          </cell>
          <cell r="K2619">
            <v>1411246751</v>
          </cell>
          <cell r="L2619" t="b">
            <v>1</v>
          </cell>
          <cell r="M2619">
            <v>159</v>
          </cell>
          <cell r="N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>
            <v>105</v>
          </cell>
          <cell r="H2620" t="str">
            <v>US</v>
          </cell>
          <cell r="I2620" t="str">
            <v>USD</v>
          </cell>
          <cell r="J2620">
            <v>1449000061</v>
          </cell>
          <cell r="K2620">
            <v>1443812461</v>
          </cell>
          <cell r="L2620" t="b">
            <v>1</v>
          </cell>
          <cell r="M2620">
            <v>77</v>
          </cell>
          <cell r="N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>
            <v>188</v>
          </cell>
          <cell r="H2621" t="str">
            <v>US</v>
          </cell>
          <cell r="I2621" t="str">
            <v>USD</v>
          </cell>
          <cell r="J2621">
            <v>1445598000</v>
          </cell>
          <cell r="K2621">
            <v>1443302004</v>
          </cell>
          <cell r="L2621" t="b">
            <v>1</v>
          </cell>
          <cell r="M2621">
            <v>53</v>
          </cell>
          <cell r="N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>
            <v>144</v>
          </cell>
          <cell r="H2622" t="str">
            <v>AU</v>
          </cell>
          <cell r="I2622" t="str">
            <v>AUD</v>
          </cell>
          <cell r="J2622">
            <v>1444525200</v>
          </cell>
          <cell r="K2622">
            <v>1441339242</v>
          </cell>
          <cell r="L2622" t="b">
            <v>1</v>
          </cell>
          <cell r="M2622">
            <v>1251</v>
          </cell>
          <cell r="N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>
            <v>146</v>
          </cell>
          <cell r="H2623" t="str">
            <v>US</v>
          </cell>
          <cell r="I2623" t="str">
            <v>USD</v>
          </cell>
          <cell r="J2623">
            <v>1432230988</v>
          </cell>
          <cell r="K2623">
            <v>1429638988</v>
          </cell>
          <cell r="L2623" t="b">
            <v>1</v>
          </cell>
          <cell r="M2623">
            <v>465</v>
          </cell>
          <cell r="N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>
            <v>131</v>
          </cell>
          <cell r="H2624" t="str">
            <v>IT</v>
          </cell>
          <cell r="I2624" t="str">
            <v>EUR</v>
          </cell>
          <cell r="J2624">
            <v>1483120216</v>
          </cell>
          <cell r="K2624">
            <v>1479232216</v>
          </cell>
          <cell r="L2624" t="b">
            <v>0</v>
          </cell>
          <cell r="M2624">
            <v>74</v>
          </cell>
          <cell r="N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>
            <v>114</v>
          </cell>
          <cell r="H2625" t="str">
            <v>US</v>
          </cell>
          <cell r="I2625" t="str">
            <v>USD</v>
          </cell>
          <cell r="J2625">
            <v>1480658966</v>
          </cell>
          <cell r="K2625">
            <v>1479449366</v>
          </cell>
          <cell r="L2625" t="b">
            <v>0</v>
          </cell>
          <cell r="M2625">
            <v>62</v>
          </cell>
          <cell r="N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>
            <v>1379</v>
          </cell>
          <cell r="H2626" t="str">
            <v>US</v>
          </cell>
          <cell r="I2626" t="str">
            <v>USD</v>
          </cell>
          <cell r="J2626">
            <v>1347530822</v>
          </cell>
          <cell r="K2626">
            <v>1345716422</v>
          </cell>
          <cell r="L2626" t="b">
            <v>0</v>
          </cell>
          <cell r="M2626">
            <v>3468</v>
          </cell>
          <cell r="N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>
            <v>956</v>
          </cell>
          <cell r="H2627" t="str">
            <v>DE</v>
          </cell>
          <cell r="I2627" t="str">
            <v>EUR</v>
          </cell>
          <cell r="J2627">
            <v>1478723208</v>
          </cell>
          <cell r="K2627">
            <v>1476559608</v>
          </cell>
          <cell r="L2627" t="b">
            <v>0</v>
          </cell>
          <cell r="M2627">
            <v>52</v>
          </cell>
          <cell r="N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>
            <v>112</v>
          </cell>
          <cell r="H2628" t="str">
            <v>US</v>
          </cell>
          <cell r="I2628" t="str">
            <v>USD</v>
          </cell>
          <cell r="J2628">
            <v>1433343869</v>
          </cell>
          <cell r="K2628">
            <v>1430751869</v>
          </cell>
          <cell r="L2628" t="b">
            <v>0</v>
          </cell>
          <cell r="M2628">
            <v>50</v>
          </cell>
          <cell r="N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>
            <v>647</v>
          </cell>
          <cell r="H2629" t="str">
            <v>US</v>
          </cell>
          <cell r="I2629" t="str">
            <v>USD</v>
          </cell>
          <cell r="J2629">
            <v>1448571261</v>
          </cell>
          <cell r="K2629">
            <v>1445975661</v>
          </cell>
          <cell r="L2629" t="b">
            <v>0</v>
          </cell>
          <cell r="M2629">
            <v>45</v>
          </cell>
          <cell r="N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>
            <v>110</v>
          </cell>
          <cell r="H2630" t="str">
            <v>US</v>
          </cell>
          <cell r="I2630" t="str">
            <v>USD</v>
          </cell>
          <cell r="J2630">
            <v>1417389067</v>
          </cell>
          <cell r="K2630">
            <v>1415661067</v>
          </cell>
          <cell r="L2630" t="b">
            <v>0</v>
          </cell>
          <cell r="M2630">
            <v>21</v>
          </cell>
          <cell r="N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>
            <v>128</v>
          </cell>
          <cell r="H2631" t="str">
            <v>GB</v>
          </cell>
          <cell r="I2631" t="str">
            <v>GBP</v>
          </cell>
          <cell r="J2631">
            <v>1431608122</v>
          </cell>
          <cell r="K2631">
            <v>1429016122</v>
          </cell>
          <cell r="L2631" t="b">
            <v>0</v>
          </cell>
          <cell r="M2631">
            <v>100</v>
          </cell>
          <cell r="N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>
            <v>158</v>
          </cell>
          <cell r="H2632" t="str">
            <v>AU</v>
          </cell>
          <cell r="I2632" t="str">
            <v>AUD</v>
          </cell>
          <cell r="J2632">
            <v>1467280800</v>
          </cell>
          <cell r="K2632">
            <v>1464921112</v>
          </cell>
          <cell r="L2632" t="b">
            <v>0</v>
          </cell>
          <cell r="M2632">
            <v>81</v>
          </cell>
          <cell r="N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>
            <v>115</v>
          </cell>
          <cell r="H2633" t="str">
            <v>US</v>
          </cell>
          <cell r="I2633" t="str">
            <v>USD</v>
          </cell>
          <cell r="J2633">
            <v>1440907427</v>
          </cell>
          <cell r="K2633">
            <v>1438488227</v>
          </cell>
          <cell r="L2633" t="b">
            <v>0</v>
          </cell>
          <cell r="M2633">
            <v>286</v>
          </cell>
          <cell r="N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>
            <v>137</v>
          </cell>
          <cell r="H2634" t="str">
            <v>US</v>
          </cell>
          <cell r="I2634" t="str">
            <v>USD</v>
          </cell>
          <cell r="J2634">
            <v>1464485339</v>
          </cell>
          <cell r="K2634">
            <v>1462325339</v>
          </cell>
          <cell r="L2634" t="b">
            <v>0</v>
          </cell>
          <cell r="M2634">
            <v>42</v>
          </cell>
          <cell r="N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>
            <v>355</v>
          </cell>
          <cell r="H2635" t="str">
            <v>US</v>
          </cell>
          <cell r="I2635" t="str">
            <v>USD</v>
          </cell>
          <cell r="J2635">
            <v>1393542000</v>
          </cell>
          <cell r="K2635">
            <v>1390938332</v>
          </cell>
          <cell r="L2635" t="b">
            <v>0</v>
          </cell>
          <cell r="M2635">
            <v>199</v>
          </cell>
          <cell r="N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>
            <v>106</v>
          </cell>
          <cell r="H2636" t="str">
            <v>US</v>
          </cell>
          <cell r="I2636" t="str">
            <v>USD</v>
          </cell>
          <cell r="J2636">
            <v>1475163921</v>
          </cell>
          <cell r="K2636">
            <v>1472571921</v>
          </cell>
          <cell r="L2636" t="b">
            <v>0</v>
          </cell>
          <cell r="M2636">
            <v>25</v>
          </cell>
          <cell r="N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>
            <v>100</v>
          </cell>
          <cell r="H2637" t="str">
            <v>CA</v>
          </cell>
          <cell r="I2637" t="str">
            <v>CAD</v>
          </cell>
          <cell r="J2637">
            <v>1425937761</v>
          </cell>
          <cell r="K2637">
            <v>1422917361</v>
          </cell>
          <cell r="L2637" t="b">
            <v>0</v>
          </cell>
          <cell r="M2637">
            <v>84</v>
          </cell>
          <cell r="N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>
            <v>187</v>
          </cell>
          <cell r="H2638" t="str">
            <v>US</v>
          </cell>
          <cell r="I2638" t="str">
            <v>USD</v>
          </cell>
          <cell r="J2638">
            <v>1476579600</v>
          </cell>
          <cell r="K2638">
            <v>1474641914</v>
          </cell>
          <cell r="L2638" t="b">
            <v>0</v>
          </cell>
          <cell r="M2638">
            <v>50</v>
          </cell>
          <cell r="N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>
            <v>166</v>
          </cell>
          <cell r="H2639" t="str">
            <v>US</v>
          </cell>
          <cell r="I2639" t="str">
            <v>USD</v>
          </cell>
          <cell r="J2639">
            <v>1476277875</v>
          </cell>
          <cell r="K2639">
            <v>1474895475</v>
          </cell>
          <cell r="L2639" t="b">
            <v>0</v>
          </cell>
          <cell r="M2639">
            <v>26</v>
          </cell>
          <cell r="N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>
            <v>102</v>
          </cell>
          <cell r="H2640" t="str">
            <v>US</v>
          </cell>
          <cell r="I2640" t="str">
            <v>USD</v>
          </cell>
          <cell r="J2640">
            <v>1421358895</v>
          </cell>
          <cell r="K2640">
            <v>1418766895</v>
          </cell>
          <cell r="L2640" t="b">
            <v>0</v>
          </cell>
          <cell r="M2640">
            <v>14</v>
          </cell>
          <cell r="N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>
            <v>164</v>
          </cell>
          <cell r="H2641" t="str">
            <v>GB</v>
          </cell>
          <cell r="I2641" t="str">
            <v>GBP</v>
          </cell>
          <cell r="J2641">
            <v>1424378748</v>
          </cell>
          <cell r="K2641">
            <v>1421786748</v>
          </cell>
          <cell r="L2641" t="b">
            <v>0</v>
          </cell>
          <cell r="M2641">
            <v>49</v>
          </cell>
          <cell r="N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>
            <v>106</v>
          </cell>
          <cell r="H2642" t="str">
            <v>US</v>
          </cell>
          <cell r="I2642" t="str">
            <v>USD</v>
          </cell>
          <cell r="J2642">
            <v>1433735474</v>
          </cell>
          <cell r="K2642">
            <v>1428551474</v>
          </cell>
          <cell r="L2642" t="b">
            <v>0</v>
          </cell>
          <cell r="M2642">
            <v>69</v>
          </cell>
          <cell r="N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>
            <v>1</v>
          </cell>
          <cell r="H2643" t="str">
            <v>US</v>
          </cell>
          <cell r="I2643" t="str">
            <v>USD</v>
          </cell>
          <cell r="J2643">
            <v>1410811740</v>
          </cell>
          <cell r="K2643">
            <v>1409341863</v>
          </cell>
          <cell r="L2643" t="b">
            <v>0</v>
          </cell>
          <cell r="M2643">
            <v>1</v>
          </cell>
          <cell r="N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>
            <v>0</v>
          </cell>
          <cell r="H2644" t="str">
            <v>DE</v>
          </cell>
          <cell r="I2644" t="str">
            <v>EUR</v>
          </cell>
          <cell r="J2644">
            <v>1468565820</v>
          </cell>
          <cell r="K2644">
            <v>1465970108</v>
          </cell>
          <cell r="L2644" t="b">
            <v>0</v>
          </cell>
          <cell r="M2644">
            <v>0</v>
          </cell>
          <cell r="N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>
            <v>34</v>
          </cell>
          <cell r="H2645" t="str">
            <v>US</v>
          </cell>
          <cell r="I2645" t="str">
            <v>USD</v>
          </cell>
          <cell r="J2645">
            <v>1482307140</v>
          </cell>
          <cell r="K2645">
            <v>1479218315</v>
          </cell>
          <cell r="L2645" t="b">
            <v>1</v>
          </cell>
          <cell r="M2645">
            <v>1501</v>
          </cell>
          <cell r="N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>
            <v>2</v>
          </cell>
          <cell r="H2646" t="str">
            <v>US</v>
          </cell>
          <cell r="I2646" t="str">
            <v>USD</v>
          </cell>
          <cell r="J2646">
            <v>1489172435</v>
          </cell>
          <cell r="K2646">
            <v>1486580435</v>
          </cell>
          <cell r="L2646" t="b">
            <v>1</v>
          </cell>
          <cell r="M2646">
            <v>52</v>
          </cell>
          <cell r="N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>
            <v>11</v>
          </cell>
          <cell r="H2647" t="str">
            <v>AU</v>
          </cell>
          <cell r="I2647" t="str">
            <v>AUD</v>
          </cell>
          <cell r="J2647">
            <v>1415481203</v>
          </cell>
          <cell r="K2647">
            <v>1412885603</v>
          </cell>
          <cell r="L2647" t="b">
            <v>1</v>
          </cell>
          <cell r="M2647">
            <v>23</v>
          </cell>
          <cell r="N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>
            <v>8</v>
          </cell>
          <cell r="H2648" t="str">
            <v>US</v>
          </cell>
          <cell r="I2648" t="str">
            <v>USD</v>
          </cell>
          <cell r="J2648">
            <v>1441783869</v>
          </cell>
          <cell r="K2648">
            <v>1439191869</v>
          </cell>
          <cell r="L2648" t="b">
            <v>1</v>
          </cell>
          <cell r="M2648">
            <v>535</v>
          </cell>
          <cell r="N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>
            <v>1</v>
          </cell>
          <cell r="H2649" t="str">
            <v>CA</v>
          </cell>
          <cell r="I2649" t="str">
            <v>CAD</v>
          </cell>
          <cell r="J2649">
            <v>1439533019</v>
          </cell>
          <cell r="K2649">
            <v>1436941019</v>
          </cell>
          <cell r="L2649" t="b">
            <v>0</v>
          </cell>
          <cell r="M2649">
            <v>3</v>
          </cell>
          <cell r="N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>
            <v>1</v>
          </cell>
          <cell r="H2650" t="str">
            <v>US</v>
          </cell>
          <cell r="I2650" t="str">
            <v>USD</v>
          </cell>
          <cell r="J2650">
            <v>1457543360</v>
          </cell>
          <cell r="K2650">
            <v>1454951360</v>
          </cell>
          <cell r="L2650" t="b">
            <v>0</v>
          </cell>
          <cell r="M2650">
            <v>6</v>
          </cell>
          <cell r="N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>
            <v>0</v>
          </cell>
          <cell r="H2651" t="str">
            <v>US</v>
          </cell>
          <cell r="I2651" t="str">
            <v>USD</v>
          </cell>
          <cell r="J2651">
            <v>1454370941</v>
          </cell>
          <cell r="K2651">
            <v>1449186941</v>
          </cell>
          <cell r="L2651" t="b">
            <v>0</v>
          </cell>
          <cell r="M2651">
            <v>3</v>
          </cell>
          <cell r="N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>
            <v>1</v>
          </cell>
          <cell r="H2652" t="str">
            <v>US</v>
          </cell>
          <cell r="I2652" t="str">
            <v>USD</v>
          </cell>
          <cell r="J2652">
            <v>1482332343</v>
          </cell>
          <cell r="K2652">
            <v>1479740343</v>
          </cell>
          <cell r="L2652" t="b">
            <v>0</v>
          </cell>
          <cell r="M2652">
            <v>5</v>
          </cell>
          <cell r="N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>
            <v>2</v>
          </cell>
          <cell r="H2653" t="str">
            <v>US</v>
          </cell>
          <cell r="I2653" t="str">
            <v>USD</v>
          </cell>
          <cell r="J2653">
            <v>1450380009</v>
          </cell>
          <cell r="K2653">
            <v>1447960809</v>
          </cell>
          <cell r="L2653" t="b">
            <v>0</v>
          </cell>
          <cell r="M2653">
            <v>17</v>
          </cell>
          <cell r="N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>
            <v>1</v>
          </cell>
          <cell r="H2654" t="str">
            <v>AU</v>
          </cell>
          <cell r="I2654" t="str">
            <v>AUD</v>
          </cell>
          <cell r="J2654">
            <v>1418183325</v>
          </cell>
          <cell r="K2654">
            <v>1415591325</v>
          </cell>
          <cell r="L2654" t="b">
            <v>0</v>
          </cell>
          <cell r="M2654">
            <v>11</v>
          </cell>
          <cell r="N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>
            <v>12</v>
          </cell>
          <cell r="H2655" t="str">
            <v>US</v>
          </cell>
          <cell r="I2655" t="str">
            <v>USD</v>
          </cell>
          <cell r="J2655">
            <v>1402632000</v>
          </cell>
          <cell r="K2655">
            <v>1399909127</v>
          </cell>
          <cell r="L2655" t="b">
            <v>0</v>
          </cell>
          <cell r="M2655">
            <v>70</v>
          </cell>
          <cell r="N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>
            <v>0</v>
          </cell>
          <cell r="H2656" t="str">
            <v>US</v>
          </cell>
          <cell r="I2656" t="str">
            <v>USD</v>
          </cell>
          <cell r="J2656">
            <v>1429622726</v>
          </cell>
          <cell r="K2656">
            <v>1424442326</v>
          </cell>
          <cell r="L2656" t="b">
            <v>0</v>
          </cell>
          <cell r="M2656">
            <v>6</v>
          </cell>
          <cell r="N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>
            <v>21</v>
          </cell>
          <cell r="H2657" t="str">
            <v>US</v>
          </cell>
          <cell r="I2657" t="str">
            <v>USD</v>
          </cell>
          <cell r="J2657">
            <v>1455048000</v>
          </cell>
          <cell r="K2657">
            <v>1452631647</v>
          </cell>
          <cell r="L2657" t="b">
            <v>0</v>
          </cell>
          <cell r="M2657">
            <v>43</v>
          </cell>
          <cell r="N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>
            <v>11</v>
          </cell>
          <cell r="H2658" t="str">
            <v>US</v>
          </cell>
          <cell r="I2658" t="str">
            <v>USD</v>
          </cell>
          <cell r="J2658">
            <v>1489345200</v>
          </cell>
          <cell r="K2658">
            <v>1485966688</v>
          </cell>
          <cell r="L2658" t="b">
            <v>0</v>
          </cell>
          <cell r="M2658">
            <v>152</v>
          </cell>
          <cell r="N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>
            <v>19</v>
          </cell>
          <cell r="H2659" t="str">
            <v>US</v>
          </cell>
          <cell r="I2659" t="str">
            <v>USD</v>
          </cell>
          <cell r="J2659">
            <v>1470187800</v>
          </cell>
          <cell r="K2659">
            <v>1467325053</v>
          </cell>
          <cell r="L2659" t="b">
            <v>0</v>
          </cell>
          <cell r="M2659">
            <v>59</v>
          </cell>
          <cell r="N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>
            <v>0</v>
          </cell>
          <cell r="H2660" t="str">
            <v>US</v>
          </cell>
          <cell r="I2660" t="str">
            <v>USD</v>
          </cell>
          <cell r="J2660">
            <v>1469913194</v>
          </cell>
          <cell r="K2660">
            <v>1467321194</v>
          </cell>
          <cell r="L2660" t="b">
            <v>0</v>
          </cell>
          <cell r="M2660">
            <v>4</v>
          </cell>
          <cell r="N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>
            <v>3</v>
          </cell>
          <cell r="H2661" t="str">
            <v>US</v>
          </cell>
          <cell r="I2661" t="str">
            <v>USD</v>
          </cell>
          <cell r="J2661">
            <v>1429321210</v>
          </cell>
          <cell r="K2661">
            <v>1426729210</v>
          </cell>
          <cell r="L2661" t="b">
            <v>0</v>
          </cell>
          <cell r="M2661">
            <v>10</v>
          </cell>
          <cell r="N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>
            <v>0</v>
          </cell>
          <cell r="H2662" t="str">
            <v>US</v>
          </cell>
          <cell r="I2662" t="str">
            <v>USD</v>
          </cell>
          <cell r="J2662">
            <v>1448388418</v>
          </cell>
          <cell r="K2662">
            <v>1443200818</v>
          </cell>
          <cell r="L2662" t="b">
            <v>0</v>
          </cell>
          <cell r="M2662">
            <v>5</v>
          </cell>
          <cell r="N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>
            <v>103</v>
          </cell>
          <cell r="H2663" t="str">
            <v>US</v>
          </cell>
          <cell r="I2663" t="str">
            <v>USD</v>
          </cell>
          <cell r="J2663">
            <v>1382742010</v>
          </cell>
          <cell r="K2663">
            <v>1380150010</v>
          </cell>
          <cell r="L2663" t="b">
            <v>0</v>
          </cell>
          <cell r="M2663">
            <v>60</v>
          </cell>
          <cell r="N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>
            <v>107</v>
          </cell>
          <cell r="H2664" t="str">
            <v>US</v>
          </cell>
          <cell r="I2664" t="str">
            <v>USD</v>
          </cell>
          <cell r="J2664">
            <v>1440179713</v>
          </cell>
          <cell r="K2664">
            <v>1437587713</v>
          </cell>
          <cell r="L2664" t="b">
            <v>0</v>
          </cell>
          <cell r="M2664">
            <v>80</v>
          </cell>
          <cell r="N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>
            <v>105</v>
          </cell>
          <cell r="H2665" t="str">
            <v>CA</v>
          </cell>
          <cell r="I2665" t="str">
            <v>CAD</v>
          </cell>
          <cell r="J2665">
            <v>1441378800</v>
          </cell>
          <cell r="K2665">
            <v>1438873007</v>
          </cell>
          <cell r="L2665" t="b">
            <v>0</v>
          </cell>
          <cell r="M2665">
            <v>56</v>
          </cell>
          <cell r="N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>
            <v>103</v>
          </cell>
          <cell r="H2666" t="str">
            <v>US</v>
          </cell>
          <cell r="I2666" t="str">
            <v>USD</v>
          </cell>
          <cell r="J2666">
            <v>1449644340</v>
          </cell>
          <cell r="K2666">
            <v>1446683797</v>
          </cell>
          <cell r="L2666" t="b">
            <v>0</v>
          </cell>
          <cell r="M2666">
            <v>104</v>
          </cell>
          <cell r="N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>
            <v>123</v>
          </cell>
          <cell r="H2667" t="str">
            <v>US</v>
          </cell>
          <cell r="I2667" t="str">
            <v>USD</v>
          </cell>
          <cell r="J2667">
            <v>1430774974</v>
          </cell>
          <cell r="K2667">
            <v>1426886974</v>
          </cell>
          <cell r="L2667" t="b">
            <v>0</v>
          </cell>
          <cell r="M2667">
            <v>46</v>
          </cell>
          <cell r="N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>
            <v>159</v>
          </cell>
          <cell r="H2668" t="str">
            <v>US</v>
          </cell>
          <cell r="I2668" t="str">
            <v>USD</v>
          </cell>
          <cell r="J2668">
            <v>1443214800</v>
          </cell>
          <cell r="K2668">
            <v>1440008439</v>
          </cell>
          <cell r="L2668" t="b">
            <v>0</v>
          </cell>
          <cell r="M2668">
            <v>206</v>
          </cell>
          <cell r="N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>
            <v>111</v>
          </cell>
          <cell r="H2669" t="str">
            <v>US</v>
          </cell>
          <cell r="I2669" t="str">
            <v>USD</v>
          </cell>
          <cell r="J2669">
            <v>1455142416</v>
          </cell>
          <cell r="K2669">
            <v>1452550416</v>
          </cell>
          <cell r="L2669" t="b">
            <v>0</v>
          </cell>
          <cell r="M2669">
            <v>18</v>
          </cell>
          <cell r="N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>
            <v>171</v>
          </cell>
          <cell r="H2670" t="str">
            <v>CA</v>
          </cell>
          <cell r="I2670" t="str">
            <v>CAD</v>
          </cell>
          <cell r="J2670">
            <v>1447079520</v>
          </cell>
          <cell r="K2670">
            <v>1443449265</v>
          </cell>
          <cell r="L2670" t="b">
            <v>0</v>
          </cell>
          <cell r="M2670">
            <v>28</v>
          </cell>
          <cell r="N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>
            <v>125</v>
          </cell>
          <cell r="H2671" t="str">
            <v>US</v>
          </cell>
          <cell r="I2671" t="str">
            <v>USD</v>
          </cell>
          <cell r="J2671">
            <v>1452387096</v>
          </cell>
          <cell r="K2671">
            <v>1447203096</v>
          </cell>
          <cell r="L2671" t="b">
            <v>0</v>
          </cell>
          <cell r="M2671">
            <v>11</v>
          </cell>
          <cell r="N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>
            <v>6</v>
          </cell>
          <cell r="H2672" t="str">
            <v>AU</v>
          </cell>
          <cell r="I2672" t="str">
            <v>AUD</v>
          </cell>
          <cell r="J2672">
            <v>1406593780</v>
          </cell>
          <cell r="K2672">
            <v>1404174580</v>
          </cell>
          <cell r="L2672" t="b">
            <v>1</v>
          </cell>
          <cell r="M2672">
            <v>60</v>
          </cell>
          <cell r="N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>
            <v>11</v>
          </cell>
          <cell r="H2673" t="str">
            <v>US</v>
          </cell>
          <cell r="I2673" t="str">
            <v>USD</v>
          </cell>
          <cell r="J2673">
            <v>1419017880</v>
          </cell>
          <cell r="K2673">
            <v>1416419916</v>
          </cell>
          <cell r="L2673" t="b">
            <v>1</v>
          </cell>
          <cell r="M2673">
            <v>84</v>
          </cell>
          <cell r="N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>
            <v>33</v>
          </cell>
          <cell r="H2674" t="str">
            <v>US</v>
          </cell>
          <cell r="I2674" t="str">
            <v>USD</v>
          </cell>
          <cell r="J2674">
            <v>1451282400</v>
          </cell>
          <cell r="K2674">
            <v>1449436390</v>
          </cell>
          <cell r="L2674" t="b">
            <v>1</v>
          </cell>
          <cell r="M2674">
            <v>47</v>
          </cell>
          <cell r="N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>
            <v>28</v>
          </cell>
          <cell r="H2675" t="str">
            <v>US</v>
          </cell>
          <cell r="I2675" t="str">
            <v>USD</v>
          </cell>
          <cell r="J2675">
            <v>1414622700</v>
          </cell>
          <cell r="K2675">
            <v>1412081999</v>
          </cell>
          <cell r="L2675" t="b">
            <v>1</v>
          </cell>
          <cell r="M2675">
            <v>66</v>
          </cell>
          <cell r="N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>
            <v>63</v>
          </cell>
          <cell r="H2676" t="str">
            <v>US</v>
          </cell>
          <cell r="I2676" t="str">
            <v>USD</v>
          </cell>
          <cell r="J2676">
            <v>1467694740</v>
          </cell>
          <cell r="K2676">
            <v>1465398670</v>
          </cell>
          <cell r="L2676" t="b">
            <v>1</v>
          </cell>
          <cell r="M2676">
            <v>171</v>
          </cell>
          <cell r="N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>
            <v>8</v>
          </cell>
          <cell r="H2677" t="str">
            <v>US</v>
          </cell>
          <cell r="I2677" t="str">
            <v>USD</v>
          </cell>
          <cell r="J2677">
            <v>1415655289</v>
          </cell>
          <cell r="K2677">
            <v>1413059689</v>
          </cell>
          <cell r="L2677" t="b">
            <v>1</v>
          </cell>
          <cell r="M2677">
            <v>29</v>
          </cell>
          <cell r="N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>
            <v>50</v>
          </cell>
          <cell r="H2678" t="str">
            <v>CA</v>
          </cell>
          <cell r="I2678" t="str">
            <v>CAD</v>
          </cell>
          <cell r="J2678">
            <v>1463929174</v>
          </cell>
          <cell r="K2678">
            <v>1461337174</v>
          </cell>
          <cell r="L2678" t="b">
            <v>0</v>
          </cell>
          <cell r="M2678">
            <v>9</v>
          </cell>
          <cell r="N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>
            <v>18</v>
          </cell>
          <cell r="H2679" t="str">
            <v>US</v>
          </cell>
          <cell r="I2679" t="str">
            <v>USD</v>
          </cell>
          <cell r="J2679">
            <v>1404348143</v>
          </cell>
          <cell r="K2679">
            <v>1401756143</v>
          </cell>
          <cell r="L2679" t="b">
            <v>0</v>
          </cell>
          <cell r="M2679">
            <v>27</v>
          </cell>
          <cell r="N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>
            <v>0</v>
          </cell>
          <cell r="H2680" t="str">
            <v>ES</v>
          </cell>
          <cell r="I2680" t="str">
            <v>EUR</v>
          </cell>
          <cell r="J2680">
            <v>1443121765</v>
          </cell>
          <cell r="K2680">
            <v>1440529765</v>
          </cell>
          <cell r="L2680" t="b">
            <v>0</v>
          </cell>
          <cell r="M2680">
            <v>2</v>
          </cell>
          <cell r="N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>
            <v>0</v>
          </cell>
          <cell r="H2681" t="str">
            <v>US</v>
          </cell>
          <cell r="I2681" t="str">
            <v>USD</v>
          </cell>
          <cell r="J2681">
            <v>1425081694</v>
          </cell>
          <cell r="K2681">
            <v>1422489694</v>
          </cell>
          <cell r="L2681" t="b">
            <v>0</v>
          </cell>
          <cell r="M2681">
            <v>3</v>
          </cell>
          <cell r="N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>
            <v>1</v>
          </cell>
          <cell r="H2682" t="str">
            <v>ES</v>
          </cell>
          <cell r="I2682" t="str">
            <v>EUR</v>
          </cell>
          <cell r="J2682">
            <v>1459915491</v>
          </cell>
          <cell r="K2682">
            <v>1457327091</v>
          </cell>
          <cell r="L2682" t="b">
            <v>0</v>
          </cell>
          <cell r="M2682">
            <v>4</v>
          </cell>
          <cell r="N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>
            <v>1</v>
          </cell>
          <cell r="H2683" t="str">
            <v>US</v>
          </cell>
          <cell r="I2683" t="str">
            <v>USD</v>
          </cell>
          <cell r="J2683">
            <v>1405027750</v>
          </cell>
          <cell r="K2683">
            <v>1402867750</v>
          </cell>
          <cell r="L2683" t="b">
            <v>0</v>
          </cell>
          <cell r="M2683">
            <v>2</v>
          </cell>
          <cell r="N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>
            <v>28</v>
          </cell>
          <cell r="H2684" t="str">
            <v>US</v>
          </cell>
          <cell r="I2684" t="str">
            <v>USD</v>
          </cell>
          <cell r="J2684">
            <v>1416635940</v>
          </cell>
          <cell r="K2684">
            <v>1413838540</v>
          </cell>
          <cell r="L2684" t="b">
            <v>0</v>
          </cell>
          <cell r="M2684">
            <v>20</v>
          </cell>
          <cell r="N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>
            <v>0</v>
          </cell>
          <cell r="H2685" t="str">
            <v>US</v>
          </cell>
          <cell r="I2685" t="str">
            <v>USD</v>
          </cell>
          <cell r="J2685">
            <v>1425233240</v>
          </cell>
          <cell r="K2685">
            <v>1422641240</v>
          </cell>
          <cell r="L2685" t="b">
            <v>0</v>
          </cell>
          <cell r="M2685">
            <v>3</v>
          </cell>
          <cell r="N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>
            <v>1</v>
          </cell>
          <cell r="H2686" t="str">
            <v>US</v>
          </cell>
          <cell r="I2686" t="str">
            <v>USD</v>
          </cell>
          <cell r="J2686">
            <v>1407621425</v>
          </cell>
          <cell r="K2686">
            <v>1404165425</v>
          </cell>
          <cell r="L2686" t="b">
            <v>0</v>
          </cell>
          <cell r="M2686">
            <v>4</v>
          </cell>
          <cell r="N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>
            <v>0</v>
          </cell>
          <cell r="H2687" t="str">
            <v>US</v>
          </cell>
          <cell r="I2687" t="str">
            <v>USD</v>
          </cell>
          <cell r="J2687">
            <v>1430149330</v>
          </cell>
          <cell r="K2687">
            <v>1424968930</v>
          </cell>
          <cell r="L2687" t="b">
            <v>0</v>
          </cell>
          <cell r="M2687">
            <v>1</v>
          </cell>
          <cell r="N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>
            <v>0</v>
          </cell>
          <cell r="H2688" t="str">
            <v>US</v>
          </cell>
          <cell r="I2688" t="str">
            <v>USD</v>
          </cell>
          <cell r="J2688">
            <v>1412119423</v>
          </cell>
          <cell r="K2688">
            <v>1410391423</v>
          </cell>
          <cell r="L2688" t="b">
            <v>0</v>
          </cell>
          <cell r="M2688">
            <v>0</v>
          </cell>
          <cell r="N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>
            <v>0</v>
          </cell>
          <cell r="H2689" t="str">
            <v>US</v>
          </cell>
          <cell r="I2689" t="str">
            <v>USD</v>
          </cell>
          <cell r="J2689">
            <v>1435591318</v>
          </cell>
          <cell r="K2689">
            <v>1432999318</v>
          </cell>
          <cell r="L2689" t="b">
            <v>0</v>
          </cell>
          <cell r="M2689">
            <v>0</v>
          </cell>
          <cell r="N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>
            <v>0</v>
          </cell>
          <cell r="H2690" t="str">
            <v>US</v>
          </cell>
          <cell r="I2690" t="str">
            <v>USD</v>
          </cell>
          <cell r="J2690">
            <v>1424746800</v>
          </cell>
          <cell r="K2690">
            <v>1422067870</v>
          </cell>
          <cell r="L2690" t="b">
            <v>0</v>
          </cell>
          <cell r="M2690">
            <v>14</v>
          </cell>
          <cell r="N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>
            <v>0</v>
          </cell>
          <cell r="H2691" t="str">
            <v>US</v>
          </cell>
          <cell r="I2691" t="str">
            <v>USD</v>
          </cell>
          <cell r="J2691">
            <v>1469919890</v>
          </cell>
          <cell r="K2691">
            <v>1467327890</v>
          </cell>
          <cell r="L2691" t="b">
            <v>0</v>
          </cell>
          <cell r="M2691">
            <v>1</v>
          </cell>
          <cell r="N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>
            <v>11</v>
          </cell>
          <cell r="H2692" t="str">
            <v>US</v>
          </cell>
          <cell r="I2692" t="str">
            <v>USD</v>
          </cell>
          <cell r="J2692">
            <v>1433298676</v>
          </cell>
          <cell r="K2692">
            <v>1429410676</v>
          </cell>
          <cell r="L2692" t="b">
            <v>0</v>
          </cell>
          <cell r="M2692">
            <v>118</v>
          </cell>
          <cell r="N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>
            <v>0</v>
          </cell>
          <cell r="H2693" t="str">
            <v>CA</v>
          </cell>
          <cell r="I2693" t="str">
            <v>CAD</v>
          </cell>
          <cell r="J2693">
            <v>1431278557</v>
          </cell>
          <cell r="K2693">
            <v>1427390557</v>
          </cell>
          <cell r="L2693" t="b">
            <v>0</v>
          </cell>
          <cell r="M2693">
            <v>2</v>
          </cell>
          <cell r="N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>
            <v>1</v>
          </cell>
          <cell r="H2694" t="str">
            <v>US</v>
          </cell>
          <cell r="I2694" t="str">
            <v>USD</v>
          </cell>
          <cell r="J2694">
            <v>1427266860</v>
          </cell>
          <cell r="K2694">
            <v>1424678460</v>
          </cell>
          <cell r="L2694" t="b">
            <v>0</v>
          </cell>
          <cell r="M2694">
            <v>1</v>
          </cell>
          <cell r="N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>
            <v>1</v>
          </cell>
          <cell r="H2695" t="str">
            <v>US</v>
          </cell>
          <cell r="I2695" t="str">
            <v>USD</v>
          </cell>
          <cell r="J2695">
            <v>1407899966</v>
          </cell>
          <cell r="K2695">
            <v>1405307966</v>
          </cell>
          <cell r="L2695" t="b">
            <v>0</v>
          </cell>
          <cell r="M2695">
            <v>3</v>
          </cell>
          <cell r="N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>
            <v>0</v>
          </cell>
          <cell r="H2696" t="str">
            <v>US</v>
          </cell>
          <cell r="I2696" t="str">
            <v>USD</v>
          </cell>
          <cell r="J2696">
            <v>1411701739</v>
          </cell>
          <cell r="K2696">
            <v>1409109739</v>
          </cell>
          <cell r="L2696" t="b">
            <v>0</v>
          </cell>
          <cell r="M2696">
            <v>1</v>
          </cell>
          <cell r="N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>
            <v>0</v>
          </cell>
          <cell r="H2697" t="str">
            <v>US</v>
          </cell>
          <cell r="I2697" t="str">
            <v>USD</v>
          </cell>
          <cell r="J2697">
            <v>1428981718</v>
          </cell>
          <cell r="K2697">
            <v>1423801318</v>
          </cell>
          <cell r="L2697" t="b">
            <v>0</v>
          </cell>
          <cell r="M2697">
            <v>3</v>
          </cell>
          <cell r="N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>
            <v>6</v>
          </cell>
          <cell r="H2698" t="str">
            <v>US</v>
          </cell>
          <cell r="I2698" t="str">
            <v>USD</v>
          </cell>
          <cell r="J2698">
            <v>1419538560</v>
          </cell>
          <cell r="K2698">
            <v>1416600960</v>
          </cell>
          <cell r="L2698" t="b">
            <v>0</v>
          </cell>
          <cell r="M2698">
            <v>38</v>
          </cell>
          <cell r="N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>
            <v>26</v>
          </cell>
          <cell r="H2699" t="str">
            <v>US</v>
          </cell>
          <cell r="I2699" t="str">
            <v>USD</v>
          </cell>
          <cell r="J2699">
            <v>1438552800</v>
          </cell>
          <cell r="K2699">
            <v>1435876423</v>
          </cell>
          <cell r="L2699" t="b">
            <v>0</v>
          </cell>
          <cell r="M2699">
            <v>52</v>
          </cell>
          <cell r="N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>
            <v>0</v>
          </cell>
          <cell r="H2700" t="str">
            <v>US</v>
          </cell>
          <cell r="I2700" t="str">
            <v>USD</v>
          </cell>
          <cell r="J2700">
            <v>1403904808</v>
          </cell>
          <cell r="K2700">
            <v>1401312808</v>
          </cell>
          <cell r="L2700" t="b">
            <v>0</v>
          </cell>
          <cell r="M2700">
            <v>2</v>
          </cell>
          <cell r="N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>
            <v>0</v>
          </cell>
          <cell r="H2701" t="str">
            <v>CA</v>
          </cell>
          <cell r="I2701" t="str">
            <v>CAD</v>
          </cell>
          <cell r="J2701">
            <v>1407533463</v>
          </cell>
          <cell r="K2701">
            <v>1404941463</v>
          </cell>
          <cell r="L2701" t="b">
            <v>0</v>
          </cell>
          <cell r="M2701">
            <v>0</v>
          </cell>
          <cell r="N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>
            <v>1</v>
          </cell>
          <cell r="H2702" t="str">
            <v>US</v>
          </cell>
          <cell r="I2702" t="str">
            <v>USD</v>
          </cell>
          <cell r="J2702">
            <v>1411073972</v>
          </cell>
          <cell r="K2702">
            <v>1408481972</v>
          </cell>
          <cell r="L2702" t="b">
            <v>0</v>
          </cell>
          <cell r="M2702">
            <v>4</v>
          </cell>
          <cell r="N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>
            <v>46</v>
          </cell>
          <cell r="H2703" t="str">
            <v>IE</v>
          </cell>
          <cell r="I2703" t="str">
            <v>EUR</v>
          </cell>
          <cell r="J2703">
            <v>1491586534</v>
          </cell>
          <cell r="K2703">
            <v>1488911734</v>
          </cell>
          <cell r="L2703" t="b">
            <v>0</v>
          </cell>
          <cell r="M2703">
            <v>46</v>
          </cell>
          <cell r="N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>
            <v>34</v>
          </cell>
          <cell r="H2704" t="str">
            <v>US</v>
          </cell>
          <cell r="I2704" t="str">
            <v>USD</v>
          </cell>
          <cell r="J2704">
            <v>1491416077</v>
          </cell>
          <cell r="K2704">
            <v>1488827677</v>
          </cell>
          <cell r="L2704" t="b">
            <v>1</v>
          </cell>
          <cell r="M2704">
            <v>26</v>
          </cell>
          <cell r="N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>
            <v>104</v>
          </cell>
          <cell r="H2705" t="str">
            <v>MX</v>
          </cell>
          <cell r="I2705" t="str">
            <v>MXN</v>
          </cell>
          <cell r="J2705">
            <v>1490196830</v>
          </cell>
          <cell r="K2705">
            <v>1485016430</v>
          </cell>
          <cell r="L2705" t="b">
            <v>0</v>
          </cell>
          <cell r="M2705">
            <v>45</v>
          </cell>
          <cell r="N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>
            <v>6</v>
          </cell>
          <cell r="H2706" t="str">
            <v>US</v>
          </cell>
          <cell r="I2706" t="str">
            <v>USD</v>
          </cell>
          <cell r="J2706">
            <v>1491421314</v>
          </cell>
          <cell r="K2706">
            <v>1487709714</v>
          </cell>
          <cell r="L2706" t="b">
            <v>0</v>
          </cell>
          <cell r="M2706">
            <v>7</v>
          </cell>
          <cell r="N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>
            <v>11</v>
          </cell>
          <cell r="H2707" t="str">
            <v>US</v>
          </cell>
          <cell r="I2707" t="str">
            <v>USD</v>
          </cell>
          <cell r="J2707">
            <v>1490389158</v>
          </cell>
          <cell r="K2707">
            <v>1486504758</v>
          </cell>
          <cell r="L2707" t="b">
            <v>0</v>
          </cell>
          <cell r="M2707">
            <v>8</v>
          </cell>
          <cell r="N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>
            <v>112</v>
          </cell>
          <cell r="H2708" t="str">
            <v>US</v>
          </cell>
          <cell r="I2708" t="str">
            <v>USD</v>
          </cell>
          <cell r="J2708">
            <v>1413442740</v>
          </cell>
          <cell r="K2708">
            <v>1410937483</v>
          </cell>
          <cell r="L2708" t="b">
            <v>1</v>
          </cell>
          <cell r="M2708">
            <v>263</v>
          </cell>
          <cell r="N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>
            <v>351</v>
          </cell>
          <cell r="H2709" t="str">
            <v>US</v>
          </cell>
          <cell r="I2709" t="str">
            <v>USD</v>
          </cell>
          <cell r="J2709">
            <v>1369637940</v>
          </cell>
          <cell r="K2709">
            <v>1367088443</v>
          </cell>
          <cell r="L2709" t="b">
            <v>1</v>
          </cell>
          <cell r="M2709">
            <v>394</v>
          </cell>
          <cell r="N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>
            <v>233</v>
          </cell>
          <cell r="H2710" t="str">
            <v>GB</v>
          </cell>
          <cell r="I2710" t="str">
            <v>GBP</v>
          </cell>
          <cell r="J2710">
            <v>1469119526</v>
          </cell>
          <cell r="K2710">
            <v>1463935526</v>
          </cell>
          <cell r="L2710" t="b">
            <v>1</v>
          </cell>
          <cell r="M2710">
            <v>1049</v>
          </cell>
          <cell r="N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>
            <v>102</v>
          </cell>
          <cell r="H2711" t="str">
            <v>US</v>
          </cell>
          <cell r="I2711" t="str">
            <v>USD</v>
          </cell>
          <cell r="J2711">
            <v>1475553540</v>
          </cell>
          <cell r="K2711">
            <v>1472528141</v>
          </cell>
          <cell r="L2711" t="b">
            <v>1</v>
          </cell>
          <cell r="M2711">
            <v>308</v>
          </cell>
          <cell r="N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>
            <v>154</v>
          </cell>
          <cell r="H2712" t="str">
            <v>US</v>
          </cell>
          <cell r="I2712" t="str">
            <v>USD</v>
          </cell>
          <cell r="J2712">
            <v>1407549600</v>
          </cell>
          <cell r="K2712">
            <v>1404797428</v>
          </cell>
          <cell r="L2712" t="b">
            <v>1</v>
          </cell>
          <cell r="M2712">
            <v>1088</v>
          </cell>
          <cell r="N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>
            <v>101</v>
          </cell>
          <cell r="H2713" t="str">
            <v>GB</v>
          </cell>
          <cell r="I2713" t="str">
            <v>GBP</v>
          </cell>
          <cell r="J2713">
            <v>1403301660</v>
          </cell>
          <cell r="K2713">
            <v>1400694790</v>
          </cell>
          <cell r="L2713" t="b">
            <v>1</v>
          </cell>
          <cell r="M2713">
            <v>73</v>
          </cell>
          <cell r="N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>
            <v>131</v>
          </cell>
          <cell r="H2714" t="str">
            <v>US</v>
          </cell>
          <cell r="I2714" t="str">
            <v>USD</v>
          </cell>
          <cell r="J2714">
            <v>1373738400</v>
          </cell>
          <cell r="K2714">
            <v>1370568560</v>
          </cell>
          <cell r="L2714" t="b">
            <v>1</v>
          </cell>
          <cell r="M2714">
            <v>143</v>
          </cell>
          <cell r="N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>
            <v>102</v>
          </cell>
          <cell r="H2715" t="str">
            <v>US</v>
          </cell>
          <cell r="I2715" t="str">
            <v>USD</v>
          </cell>
          <cell r="J2715">
            <v>1450971684</v>
          </cell>
          <cell r="K2715">
            <v>1447515684</v>
          </cell>
          <cell r="L2715" t="b">
            <v>1</v>
          </cell>
          <cell r="M2715">
            <v>1420</v>
          </cell>
          <cell r="N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>
            <v>116</v>
          </cell>
          <cell r="H2716" t="str">
            <v>US</v>
          </cell>
          <cell r="I2716" t="str">
            <v>USD</v>
          </cell>
          <cell r="J2716">
            <v>1476486000</v>
          </cell>
          <cell r="K2716">
            <v>1474040596</v>
          </cell>
          <cell r="L2716" t="b">
            <v>1</v>
          </cell>
          <cell r="M2716">
            <v>305</v>
          </cell>
          <cell r="N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>
            <v>265</v>
          </cell>
          <cell r="H2717" t="str">
            <v>US</v>
          </cell>
          <cell r="I2717" t="str">
            <v>USD</v>
          </cell>
          <cell r="J2717">
            <v>1456047228</v>
          </cell>
          <cell r="K2717">
            <v>1453109628</v>
          </cell>
          <cell r="L2717" t="b">
            <v>1</v>
          </cell>
          <cell r="M2717">
            <v>551</v>
          </cell>
          <cell r="N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>
            <v>120</v>
          </cell>
          <cell r="H2718" t="str">
            <v>DE</v>
          </cell>
          <cell r="I2718" t="str">
            <v>EUR</v>
          </cell>
          <cell r="J2718">
            <v>1444291193</v>
          </cell>
          <cell r="K2718">
            <v>1441699193</v>
          </cell>
          <cell r="L2718" t="b">
            <v>1</v>
          </cell>
          <cell r="M2718">
            <v>187</v>
          </cell>
          <cell r="N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>
            <v>120</v>
          </cell>
          <cell r="H2719" t="str">
            <v>US</v>
          </cell>
          <cell r="I2719" t="str">
            <v>USD</v>
          </cell>
          <cell r="J2719">
            <v>1417906649</v>
          </cell>
          <cell r="K2719">
            <v>1414015049</v>
          </cell>
          <cell r="L2719" t="b">
            <v>1</v>
          </cell>
          <cell r="M2719">
            <v>325</v>
          </cell>
          <cell r="N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>
            <v>104</v>
          </cell>
          <cell r="H2720" t="str">
            <v>US</v>
          </cell>
          <cell r="I2720" t="str">
            <v>USD</v>
          </cell>
          <cell r="J2720">
            <v>1462316400</v>
          </cell>
          <cell r="K2720">
            <v>1459865945</v>
          </cell>
          <cell r="L2720" t="b">
            <v>1</v>
          </cell>
          <cell r="M2720">
            <v>148</v>
          </cell>
          <cell r="N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>
            <v>109</v>
          </cell>
          <cell r="H2721" t="str">
            <v>US</v>
          </cell>
          <cell r="I2721" t="str">
            <v>USD</v>
          </cell>
          <cell r="J2721">
            <v>1460936694</v>
          </cell>
          <cell r="K2721">
            <v>1455756294</v>
          </cell>
          <cell r="L2721" t="b">
            <v>0</v>
          </cell>
          <cell r="M2721">
            <v>69</v>
          </cell>
          <cell r="N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>
            <v>118</v>
          </cell>
          <cell r="H2722" t="str">
            <v>US</v>
          </cell>
          <cell r="I2722" t="str">
            <v>USD</v>
          </cell>
          <cell r="J2722">
            <v>1478866253</v>
          </cell>
          <cell r="K2722">
            <v>1476270653</v>
          </cell>
          <cell r="L2722" t="b">
            <v>0</v>
          </cell>
          <cell r="M2722">
            <v>173</v>
          </cell>
          <cell r="N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>
            <v>1462</v>
          </cell>
          <cell r="H2723" t="str">
            <v>GB</v>
          </cell>
          <cell r="I2723" t="str">
            <v>GBP</v>
          </cell>
          <cell r="J2723">
            <v>1378494000</v>
          </cell>
          <cell r="K2723">
            <v>1375880598</v>
          </cell>
          <cell r="L2723" t="b">
            <v>0</v>
          </cell>
          <cell r="M2723">
            <v>269</v>
          </cell>
          <cell r="N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>
            <v>253</v>
          </cell>
          <cell r="H2724" t="str">
            <v>US</v>
          </cell>
          <cell r="I2724" t="str">
            <v>USD</v>
          </cell>
          <cell r="J2724">
            <v>1485722053</v>
          </cell>
          <cell r="K2724">
            <v>1480538053</v>
          </cell>
          <cell r="L2724" t="b">
            <v>0</v>
          </cell>
          <cell r="M2724">
            <v>185</v>
          </cell>
          <cell r="N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>
            <v>140</v>
          </cell>
          <cell r="H2725" t="str">
            <v>US</v>
          </cell>
          <cell r="I2725" t="str">
            <v>USD</v>
          </cell>
          <cell r="J2725">
            <v>1420060088</v>
          </cell>
          <cell r="K2725">
            <v>1414872488</v>
          </cell>
          <cell r="L2725" t="b">
            <v>0</v>
          </cell>
          <cell r="M2725">
            <v>176</v>
          </cell>
          <cell r="N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>
            <v>297</v>
          </cell>
          <cell r="H2726" t="str">
            <v>GB</v>
          </cell>
          <cell r="I2726" t="str">
            <v>GBP</v>
          </cell>
          <cell r="J2726">
            <v>1439625059</v>
          </cell>
          <cell r="K2726">
            <v>1436860259</v>
          </cell>
          <cell r="L2726" t="b">
            <v>0</v>
          </cell>
          <cell r="M2726">
            <v>1019</v>
          </cell>
          <cell r="N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>
            <v>145</v>
          </cell>
          <cell r="H2727" t="str">
            <v>CA</v>
          </cell>
          <cell r="I2727" t="str">
            <v>CAD</v>
          </cell>
          <cell r="J2727">
            <v>1488390735</v>
          </cell>
          <cell r="K2727">
            <v>1484070735</v>
          </cell>
          <cell r="L2727" t="b">
            <v>0</v>
          </cell>
          <cell r="M2727">
            <v>113</v>
          </cell>
          <cell r="N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>
            <v>106</v>
          </cell>
          <cell r="H2728" t="str">
            <v>US</v>
          </cell>
          <cell r="I2728" t="str">
            <v>USD</v>
          </cell>
          <cell r="J2728">
            <v>1461333311</v>
          </cell>
          <cell r="K2728">
            <v>1458741311</v>
          </cell>
          <cell r="L2728" t="b">
            <v>0</v>
          </cell>
          <cell r="M2728">
            <v>404</v>
          </cell>
          <cell r="N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>
            <v>493</v>
          </cell>
          <cell r="H2729" t="str">
            <v>US</v>
          </cell>
          <cell r="I2729" t="str">
            <v>USD</v>
          </cell>
          <cell r="J2729">
            <v>1438964063</v>
          </cell>
          <cell r="K2729">
            <v>1436804063</v>
          </cell>
          <cell r="L2729" t="b">
            <v>0</v>
          </cell>
          <cell r="M2729">
            <v>707</v>
          </cell>
          <cell r="N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>
            <v>202</v>
          </cell>
          <cell r="H2730" t="str">
            <v>US</v>
          </cell>
          <cell r="I2730" t="str">
            <v>USD</v>
          </cell>
          <cell r="J2730">
            <v>1451485434</v>
          </cell>
          <cell r="K2730">
            <v>1448461434</v>
          </cell>
          <cell r="L2730" t="b">
            <v>0</v>
          </cell>
          <cell r="M2730">
            <v>392</v>
          </cell>
          <cell r="N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>
            <v>104</v>
          </cell>
          <cell r="H2731" t="str">
            <v>US</v>
          </cell>
          <cell r="I2731" t="str">
            <v>USD</v>
          </cell>
          <cell r="J2731">
            <v>1430459197</v>
          </cell>
          <cell r="K2731">
            <v>1427867197</v>
          </cell>
          <cell r="L2731" t="b">
            <v>0</v>
          </cell>
          <cell r="M2731">
            <v>23</v>
          </cell>
          <cell r="N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>
            <v>170</v>
          </cell>
          <cell r="H2732" t="str">
            <v>US</v>
          </cell>
          <cell r="I2732" t="str">
            <v>USD</v>
          </cell>
          <cell r="J2732">
            <v>1366635575</v>
          </cell>
          <cell r="K2732">
            <v>1363611575</v>
          </cell>
          <cell r="L2732" t="b">
            <v>0</v>
          </cell>
          <cell r="M2732">
            <v>682</v>
          </cell>
          <cell r="N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>
            <v>104</v>
          </cell>
          <cell r="H2733" t="str">
            <v>US</v>
          </cell>
          <cell r="I2733" t="str">
            <v>USD</v>
          </cell>
          <cell r="J2733">
            <v>1413604800</v>
          </cell>
          <cell r="K2733">
            <v>1408624622</v>
          </cell>
          <cell r="L2733" t="b">
            <v>0</v>
          </cell>
          <cell r="M2733">
            <v>37</v>
          </cell>
          <cell r="N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>
            <v>118</v>
          </cell>
          <cell r="H2734" t="str">
            <v>US</v>
          </cell>
          <cell r="I2734" t="str">
            <v>USD</v>
          </cell>
          <cell r="J2734">
            <v>1369699200</v>
          </cell>
          <cell r="K2734">
            <v>1366917828</v>
          </cell>
          <cell r="L2734" t="b">
            <v>0</v>
          </cell>
          <cell r="M2734">
            <v>146</v>
          </cell>
          <cell r="N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>
            <v>108</v>
          </cell>
          <cell r="H2735" t="str">
            <v>US</v>
          </cell>
          <cell r="I2735" t="str">
            <v>USD</v>
          </cell>
          <cell r="J2735">
            <v>1428643974</v>
          </cell>
          <cell r="K2735">
            <v>1423463574</v>
          </cell>
          <cell r="L2735" t="b">
            <v>0</v>
          </cell>
          <cell r="M2735">
            <v>119</v>
          </cell>
          <cell r="N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>
            <v>2260300</v>
          </cell>
          <cell r="H2736" t="str">
            <v>US</v>
          </cell>
          <cell r="I2736" t="str">
            <v>USD</v>
          </cell>
          <cell r="J2736">
            <v>1476395940</v>
          </cell>
          <cell r="K2736">
            <v>1473782592</v>
          </cell>
          <cell r="L2736" t="b">
            <v>0</v>
          </cell>
          <cell r="M2736">
            <v>163</v>
          </cell>
          <cell r="N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>
            <v>978</v>
          </cell>
          <cell r="H2737" t="str">
            <v>GB</v>
          </cell>
          <cell r="I2737" t="str">
            <v>GBP</v>
          </cell>
          <cell r="J2737">
            <v>1363204800</v>
          </cell>
          <cell r="K2737">
            <v>1360551250</v>
          </cell>
          <cell r="L2737" t="b">
            <v>0</v>
          </cell>
          <cell r="M2737">
            <v>339</v>
          </cell>
          <cell r="N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>
            <v>123</v>
          </cell>
          <cell r="H2738" t="str">
            <v>CA</v>
          </cell>
          <cell r="I2738" t="str">
            <v>CAD</v>
          </cell>
          <cell r="J2738">
            <v>1398268773</v>
          </cell>
          <cell r="K2738">
            <v>1395676773</v>
          </cell>
          <cell r="L2738" t="b">
            <v>0</v>
          </cell>
          <cell r="M2738">
            <v>58</v>
          </cell>
          <cell r="N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>
            <v>246</v>
          </cell>
          <cell r="H2739" t="str">
            <v>US</v>
          </cell>
          <cell r="I2739" t="str">
            <v>USD</v>
          </cell>
          <cell r="J2739">
            <v>1389812400</v>
          </cell>
          <cell r="K2739">
            <v>1386108087</v>
          </cell>
          <cell r="L2739" t="b">
            <v>0</v>
          </cell>
          <cell r="M2739">
            <v>456</v>
          </cell>
          <cell r="N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>
            <v>148</v>
          </cell>
          <cell r="H2740" t="str">
            <v>US</v>
          </cell>
          <cell r="I2740" t="str">
            <v>USD</v>
          </cell>
          <cell r="J2740">
            <v>1478402804</v>
          </cell>
          <cell r="K2740">
            <v>1473218804</v>
          </cell>
          <cell r="L2740" t="b">
            <v>0</v>
          </cell>
          <cell r="M2740">
            <v>15</v>
          </cell>
          <cell r="N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>
            <v>384</v>
          </cell>
          <cell r="H2741" t="str">
            <v>GB</v>
          </cell>
          <cell r="I2741" t="str">
            <v>GBP</v>
          </cell>
          <cell r="J2741">
            <v>1399324717</v>
          </cell>
          <cell r="K2741">
            <v>1395436717</v>
          </cell>
          <cell r="L2741" t="b">
            <v>0</v>
          </cell>
          <cell r="M2741">
            <v>191</v>
          </cell>
          <cell r="N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>
            <v>103</v>
          </cell>
          <cell r="H2742" t="str">
            <v>US</v>
          </cell>
          <cell r="I2742" t="str">
            <v>USD</v>
          </cell>
          <cell r="J2742">
            <v>1426117552</v>
          </cell>
          <cell r="K2742">
            <v>1423529152</v>
          </cell>
          <cell r="L2742" t="b">
            <v>0</v>
          </cell>
          <cell r="M2742">
            <v>17</v>
          </cell>
          <cell r="N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>
            <v>0</v>
          </cell>
          <cell r="H2743" t="str">
            <v>US</v>
          </cell>
          <cell r="I2743" t="str">
            <v>USD</v>
          </cell>
          <cell r="J2743">
            <v>1413770820</v>
          </cell>
          <cell r="K2743">
            <v>1412005602</v>
          </cell>
          <cell r="L2743" t="b">
            <v>0</v>
          </cell>
          <cell r="M2743">
            <v>4</v>
          </cell>
          <cell r="N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>
            <v>29</v>
          </cell>
          <cell r="H2744" t="str">
            <v>US</v>
          </cell>
          <cell r="I2744" t="str">
            <v>USD</v>
          </cell>
          <cell r="J2744">
            <v>1337102187</v>
          </cell>
          <cell r="K2744">
            <v>1335892587</v>
          </cell>
          <cell r="L2744" t="b">
            <v>0</v>
          </cell>
          <cell r="M2744">
            <v>18</v>
          </cell>
          <cell r="N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>
            <v>0</v>
          </cell>
          <cell r="H2745" t="str">
            <v>US</v>
          </cell>
          <cell r="I2745" t="str">
            <v>USD</v>
          </cell>
          <cell r="J2745">
            <v>1476863607</v>
          </cell>
          <cell r="K2745">
            <v>1474271607</v>
          </cell>
          <cell r="L2745" t="b">
            <v>0</v>
          </cell>
          <cell r="M2745">
            <v>0</v>
          </cell>
          <cell r="N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>
            <v>5</v>
          </cell>
          <cell r="H2746" t="str">
            <v>US</v>
          </cell>
          <cell r="I2746" t="str">
            <v>USD</v>
          </cell>
          <cell r="J2746">
            <v>1330478998</v>
          </cell>
          <cell r="K2746">
            <v>1327886998</v>
          </cell>
          <cell r="L2746" t="b">
            <v>0</v>
          </cell>
          <cell r="M2746">
            <v>22</v>
          </cell>
          <cell r="N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>
            <v>22</v>
          </cell>
          <cell r="H2747" t="str">
            <v>US</v>
          </cell>
          <cell r="I2747" t="str">
            <v>USD</v>
          </cell>
          <cell r="J2747">
            <v>1342309368</v>
          </cell>
          <cell r="K2747">
            <v>1337125368</v>
          </cell>
          <cell r="L2747" t="b">
            <v>0</v>
          </cell>
          <cell r="M2747">
            <v>49</v>
          </cell>
          <cell r="N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>
            <v>27</v>
          </cell>
          <cell r="H2748" t="str">
            <v>US</v>
          </cell>
          <cell r="I2748" t="str">
            <v>USD</v>
          </cell>
          <cell r="J2748">
            <v>1409337911</v>
          </cell>
          <cell r="K2748">
            <v>1406745911</v>
          </cell>
          <cell r="L2748" t="b">
            <v>0</v>
          </cell>
          <cell r="M2748">
            <v>19</v>
          </cell>
          <cell r="N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>
            <v>28</v>
          </cell>
          <cell r="H2749" t="str">
            <v>US</v>
          </cell>
          <cell r="I2749" t="str">
            <v>USD</v>
          </cell>
          <cell r="J2749">
            <v>1339816200</v>
          </cell>
          <cell r="K2749">
            <v>1337095997</v>
          </cell>
          <cell r="L2749" t="b">
            <v>0</v>
          </cell>
          <cell r="M2749">
            <v>4</v>
          </cell>
          <cell r="N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>
            <v>1</v>
          </cell>
          <cell r="H2750" t="str">
            <v>US</v>
          </cell>
          <cell r="I2750" t="str">
            <v>USD</v>
          </cell>
          <cell r="J2750">
            <v>1472835802</v>
          </cell>
          <cell r="K2750">
            <v>1470243802</v>
          </cell>
          <cell r="L2750" t="b">
            <v>0</v>
          </cell>
          <cell r="M2750">
            <v>4</v>
          </cell>
          <cell r="N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>
            <v>1</v>
          </cell>
          <cell r="H2751" t="str">
            <v>US</v>
          </cell>
          <cell r="I2751" t="str">
            <v>USD</v>
          </cell>
          <cell r="J2751">
            <v>1428171037</v>
          </cell>
          <cell r="K2751">
            <v>1425582637</v>
          </cell>
          <cell r="L2751" t="b">
            <v>0</v>
          </cell>
          <cell r="M2751">
            <v>2</v>
          </cell>
          <cell r="N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>
            <v>0</v>
          </cell>
          <cell r="H2752" t="str">
            <v>US</v>
          </cell>
          <cell r="I2752" t="str">
            <v>USD</v>
          </cell>
          <cell r="J2752">
            <v>1341086400</v>
          </cell>
          <cell r="K2752">
            <v>1340055345</v>
          </cell>
          <cell r="L2752" t="b">
            <v>0</v>
          </cell>
          <cell r="M2752">
            <v>0</v>
          </cell>
          <cell r="N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>
            <v>0</v>
          </cell>
          <cell r="H2753" t="str">
            <v>US</v>
          </cell>
          <cell r="I2753" t="str">
            <v>USD</v>
          </cell>
          <cell r="J2753">
            <v>1403039842</v>
          </cell>
          <cell r="K2753">
            <v>1397855842</v>
          </cell>
          <cell r="L2753" t="b">
            <v>0</v>
          </cell>
          <cell r="M2753">
            <v>0</v>
          </cell>
          <cell r="N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>
            <v>11</v>
          </cell>
          <cell r="H2754" t="str">
            <v>US</v>
          </cell>
          <cell r="I2754" t="str">
            <v>USD</v>
          </cell>
          <cell r="J2754">
            <v>1324232504</v>
          </cell>
          <cell r="K2754">
            <v>1320776504</v>
          </cell>
          <cell r="L2754" t="b">
            <v>0</v>
          </cell>
          <cell r="M2754">
            <v>14</v>
          </cell>
          <cell r="N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>
            <v>19</v>
          </cell>
          <cell r="H2755" t="str">
            <v>US</v>
          </cell>
          <cell r="I2755" t="str">
            <v>USD</v>
          </cell>
          <cell r="J2755">
            <v>1346017023</v>
          </cell>
          <cell r="K2755">
            <v>1343425023</v>
          </cell>
          <cell r="L2755" t="b">
            <v>0</v>
          </cell>
          <cell r="M2755">
            <v>8</v>
          </cell>
          <cell r="N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>
            <v>0</v>
          </cell>
          <cell r="H2756" t="str">
            <v>US</v>
          </cell>
          <cell r="I2756" t="str">
            <v>USD</v>
          </cell>
          <cell r="J2756">
            <v>1410448551</v>
          </cell>
          <cell r="K2756">
            <v>1407856551</v>
          </cell>
          <cell r="L2756" t="b">
            <v>0</v>
          </cell>
          <cell r="M2756">
            <v>0</v>
          </cell>
          <cell r="N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>
            <v>52</v>
          </cell>
          <cell r="H2757" t="str">
            <v>IE</v>
          </cell>
          <cell r="I2757" t="str">
            <v>EUR</v>
          </cell>
          <cell r="J2757">
            <v>1428519527</v>
          </cell>
          <cell r="K2757">
            <v>1425927527</v>
          </cell>
          <cell r="L2757" t="b">
            <v>0</v>
          </cell>
          <cell r="M2757">
            <v>15</v>
          </cell>
          <cell r="N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>
            <v>10</v>
          </cell>
          <cell r="H2758" t="str">
            <v>US</v>
          </cell>
          <cell r="I2758" t="str">
            <v>USD</v>
          </cell>
          <cell r="J2758">
            <v>1389476201</v>
          </cell>
          <cell r="K2758">
            <v>1386884201</v>
          </cell>
          <cell r="L2758" t="b">
            <v>0</v>
          </cell>
          <cell r="M2758">
            <v>33</v>
          </cell>
          <cell r="N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>
            <v>1</v>
          </cell>
          <cell r="H2759" t="str">
            <v>US</v>
          </cell>
          <cell r="I2759" t="str">
            <v>USD</v>
          </cell>
          <cell r="J2759">
            <v>1470498332</v>
          </cell>
          <cell r="K2759">
            <v>1469202332</v>
          </cell>
          <cell r="L2759" t="b">
            <v>0</v>
          </cell>
          <cell r="M2759">
            <v>2</v>
          </cell>
          <cell r="N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>
            <v>12</v>
          </cell>
          <cell r="H2760" t="str">
            <v>AU</v>
          </cell>
          <cell r="I2760" t="str">
            <v>AUD</v>
          </cell>
          <cell r="J2760">
            <v>1476095783</v>
          </cell>
          <cell r="K2760">
            <v>1474886183</v>
          </cell>
          <cell r="L2760" t="b">
            <v>0</v>
          </cell>
          <cell r="M2760">
            <v>6</v>
          </cell>
          <cell r="N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>
            <v>11</v>
          </cell>
          <cell r="H2761" t="str">
            <v>AU</v>
          </cell>
          <cell r="I2761" t="str">
            <v>AUD</v>
          </cell>
          <cell r="J2761">
            <v>1468658866</v>
          </cell>
          <cell r="K2761">
            <v>1464943666</v>
          </cell>
          <cell r="L2761" t="b">
            <v>0</v>
          </cell>
          <cell r="M2761">
            <v>2</v>
          </cell>
          <cell r="N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>
            <v>0</v>
          </cell>
          <cell r="H2762" t="str">
            <v>GB</v>
          </cell>
          <cell r="I2762" t="str">
            <v>GBP</v>
          </cell>
          <cell r="J2762">
            <v>1371726258</v>
          </cell>
          <cell r="K2762">
            <v>1369134258</v>
          </cell>
          <cell r="L2762" t="b">
            <v>0</v>
          </cell>
          <cell r="M2762">
            <v>0</v>
          </cell>
          <cell r="N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>
            <v>1</v>
          </cell>
          <cell r="H2763" t="str">
            <v>US</v>
          </cell>
          <cell r="I2763" t="str">
            <v>USD</v>
          </cell>
          <cell r="J2763">
            <v>1357176693</v>
          </cell>
          <cell r="K2763">
            <v>1354584693</v>
          </cell>
          <cell r="L2763" t="b">
            <v>0</v>
          </cell>
          <cell r="M2763">
            <v>4</v>
          </cell>
          <cell r="N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>
            <v>1</v>
          </cell>
          <cell r="H2764" t="str">
            <v>US</v>
          </cell>
          <cell r="I2764" t="str">
            <v>USD</v>
          </cell>
          <cell r="J2764">
            <v>1332114795</v>
          </cell>
          <cell r="K2764">
            <v>1326934395</v>
          </cell>
          <cell r="L2764" t="b">
            <v>0</v>
          </cell>
          <cell r="M2764">
            <v>1</v>
          </cell>
          <cell r="N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>
            <v>0</v>
          </cell>
          <cell r="H2765" t="str">
            <v>US</v>
          </cell>
          <cell r="I2765" t="str">
            <v>USD</v>
          </cell>
          <cell r="J2765">
            <v>1369403684</v>
          </cell>
          <cell r="K2765">
            <v>1365515684</v>
          </cell>
          <cell r="L2765" t="b">
            <v>0</v>
          </cell>
          <cell r="M2765">
            <v>3</v>
          </cell>
          <cell r="N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>
            <v>1</v>
          </cell>
          <cell r="H2766" t="str">
            <v>US</v>
          </cell>
          <cell r="I2766" t="str">
            <v>USD</v>
          </cell>
          <cell r="J2766">
            <v>1338404400</v>
          </cell>
          <cell r="K2766">
            <v>1335855631</v>
          </cell>
          <cell r="L2766" t="b">
            <v>0</v>
          </cell>
          <cell r="M2766">
            <v>4</v>
          </cell>
          <cell r="N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>
            <v>0</v>
          </cell>
          <cell r="H2767" t="str">
            <v>US</v>
          </cell>
          <cell r="I2767" t="str">
            <v>USD</v>
          </cell>
          <cell r="J2767">
            <v>1351432428</v>
          </cell>
          <cell r="K2767">
            <v>1350050028</v>
          </cell>
          <cell r="L2767" t="b">
            <v>0</v>
          </cell>
          <cell r="M2767">
            <v>0</v>
          </cell>
          <cell r="N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>
            <v>2</v>
          </cell>
          <cell r="H2768" t="str">
            <v>US</v>
          </cell>
          <cell r="I2768" t="str">
            <v>USD</v>
          </cell>
          <cell r="J2768">
            <v>1313078518</v>
          </cell>
          <cell r="K2768">
            <v>1310486518</v>
          </cell>
          <cell r="L2768" t="b">
            <v>0</v>
          </cell>
          <cell r="M2768">
            <v>4</v>
          </cell>
          <cell r="N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>
            <v>1</v>
          </cell>
          <cell r="H2769" t="str">
            <v>CA</v>
          </cell>
          <cell r="I2769" t="str">
            <v>CAD</v>
          </cell>
          <cell r="J2769">
            <v>1439766050</v>
          </cell>
          <cell r="K2769">
            <v>1434582050</v>
          </cell>
          <cell r="L2769" t="b">
            <v>0</v>
          </cell>
          <cell r="M2769">
            <v>3</v>
          </cell>
          <cell r="N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>
            <v>14</v>
          </cell>
          <cell r="H2770" t="str">
            <v>US</v>
          </cell>
          <cell r="I2770" t="str">
            <v>USD</v>
          </cell>
          <cell r="J2770">
            <v>1333028723</v>
          </cell>
          <cell r="K2770">
            <v>1330440323</v>
          </cell>
          <cell r="L2770" t="b">
            <v>0</v>
          </cell>
          <cell r="M2770">
            <v>34</v>
          </cell>
          <cell r="N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>
            <v>0</v>
          </cell>
          <cell r="H2771" t="str">
            <v>GB</v>
          </cell>
          <cell r="I2771" t="str">
            <v>GBP</v>
          </cell>
          <cell r="J2771">
            <v>1401997790</v>
          </cell>
          <cell r="K2771">
            <v>1397677790</v>
          </cell>
          <cell r="L2771" t="b">
            <v>0</v>
          </cell>
          <cell r="M2771">
            <v>2</v>
          </cell>
          <cell r="N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>
            <v>10</v>
          </cell>
          <cell r="H2772" t="str">
            <v>US</v>
          </cell>
          <cell r="I2772" t="str">
            <v>USD</v>
          </cell>
          <cell r="J2772">
            <v>1395158130</v>
          </cell>
          <cell r="K2772">
            <v>1392569730</v>
          </cell>
          <cell r="L2772" t="b">
            <v>0</v>
          </cell>
          <cell r="M2772">
            <v>33</v>
          </cell>
          <cell r="N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>
            <v>0</v>
          </cell>
          <cell r="H2773" t="str">
            <v>US</v>
          </cell>
          <cell r="I2773" t="str">
            <v>USD</v>
          </cell>
          <cell r="J2773">
            <v>1359738000</v>
          </cell>
          <cell r="K2773">
            <v>1355489140</v>
          </cell>
          <cell r="L2773" t="b">
            <v>0</v>
          </cell>
          <cell r="M2773">
            <v>0</v>
          </cell>
          <cell r="N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>
            <v>0</v>
          </cell>
          <cell r="H2774" t="str">
            <v>US</v>
          </cell>
          <cell r="I2774" t="str">
            <v>USD</v>
          </cell>
          <cell r="J2774">
            <v>1381006294</v>
          </cell>
          <cell r="K2774">
            <v>1379710294</v>
          </cell>
          <cell r="L2774" t="b">
            <v>0</v>
          </cell>
          <cell r="M2774">
            <v>0</v>
          </cell>
          <cell r="N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>
            <v>0</v>
          </cell>
          <cell r="H2775" t="str">
            <v>CA</v>
          </cell>
          <cell r="I2775" t="str">
            <v>CAD</v>
          </cell>
          <cell r="J2775">
            <v>1461530721</v>
          </cell>
          <cell r="K2775">
            <v>1460666721</v>
          </cell>
          <cell r="L2775" t="b">
            <v>0</v>
          </cell>
          <cell r="M2775">
            <v>1</v>
          </cell>
          <cell r="N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>
            <v>14</v>
          </cell>
          <cell r="H2776" t="str">
            <v>US</v>
          </cell>
          <cell r="I2776" t="str">
            <v>USD</v>
          </cell>
          <cell r="J2776">
            <v>1362711728</v>
          </cell>
          <cell r="K2776">
            <v>1360119728</v>
          </cell>
          <cell r="L2776" t="b">
            <v>0</v>
          </cell>
          <cell r="M2776">
            <v>13</v>
          </cell>
          <cell r="N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>
            <v>3</v>
          </cell>
          <cell r="H2777" t="str">
            <v>US</v>
          </cell>
          <cell r="I2777" t="str">
            <v>USD</v>
          </cell>
          <cell r="J2777">
            <v>1323994754</v>
          </cell>
          <cell r="K2777">
            <v>1321402754</v>
          </cell>
          <cell r="L2777" t="b">
            <v>0</v>
          </cell>
          <cell r="M2777">
            <v>2</v>
          </cell>
          <cell r="N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>
            <v>8</v>
          </cell>
          <cell r="H2778" t="str">
            <v>US</v>
          </cell>
          <cell r="I2778" t="str">
            <v>USD</v>
          </cell>
          <cell r="J2778">
            <v>1434092876</v>
          </cell>
          <cell r="K2778">
            <v>1431414476</v>
          </cell>
          <cell r="L2778" t="b">
            <v>0</v>
          </cell>
          <cell r="M2778">
            <v>36</v>
          </cell>
          <cell r="N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>
            <v>0</v>
          </cell>
          <cell r="H2779" t="str">
            <v>US</v>
          </cell>
          <cell r="I2779" t="str">
            <v>USD</v>
          </cell>
          <cell r="J2779">
            <v>1437149004</v>
          </cell>
          <cell r="K2779">
            <v>1434557004</v>
          </cell>
          <cell r="L2779" t="b">
            <v>0</v>
          </cell>
          <cell r="M2779">
            <v>1</v>
          </cell>
          <cell r="N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>
            <v>26</v>
          </cell>
          <cell r="H2780" t="str">
            <v>US</v>
          </cell>
          <cell r="I2780" t="str">
            <v>USD</v>
          </cell>
          <cell r="J2780">
            <v>1409009306</v>
          </cell>
          <cell r="K2780">
            <v>1406417306</v>
          </cell>
          <cell r="L2780" t="b">
            <v>0</v>
          </cell>
          <cell r="M2780">
            <v>15</v>
          </cell>
          <cell r="N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>
            <v>2</v>
          </cell>
          <cell r="H2781" t="str">
            <v>US</v>
          </cell>
          <cell r="I2781" t="str">
            <v>USD</v>
          </cell>
          <cell r="J2781">
            <v>1448204621</v>
          </cell>
          <cell r="K2781">
            <v>1445609021</v>
          </cell>
          <cell r="L2781" t="b">
            <v>0</v>
          </cell>
          <cell r="M2781">
            <v>1</v>
          </cell>
          <cell r="N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>
            <v>0</v>
          </cell>
          <cell r="H2782" t="str">
            <v>IT</v>
          </cell>
          <cell r="I2782" t="str">
            <v>EUR</v>
          </cell>
          <cell r="J2782">
            <v>1489142688</v>
          </cell>
          <cell r="K2782">
            <v>1486550688</v>
          </cell>
          <cell r="L2782" t="b">
            <v>0</v>
          </cell>
          <cell r="M2782">
            <v>0</v>
          </cell>
          <cell r="N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>
            <v>105</v>
          </cell>
          <cell r="H2783" t="str">
            <v>US</v>
          </cell>
          <cell r="I2783" t="str">
            <v>USD</v>
          </cell>
          <cell r="J2783">
            <v>1423724400</v>
          </cell>
          <cell r="K2783">
            <v>1421274954</v>
          </cell>
          <cell r="L2783" t="b">
            <v>0</v>
          </cell>
          <cell r="M2783">
            <v>28</v>
          </cell>
          <cell r="N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>
            <v>120</v>
          </cell>
          <cell r="H2784" t="str">
            <v>US</v>
          </cell>
          <cell r="I2784" t="str">
            <v>USD</v>
          </cell>
          <cell r="J2784">
            <v>1424149140</v>
          </cell>
          <cell r="K2784">
            <v>1421964718</v>
          </cell>
          <cell r="L2784" t="b">
            <v>0</v>
          </cell>
          <cell r="M2784">
            <v>18</v>
          </cell>
          <cell r="N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>
            <v>115</v>
          </cell>
          <cell r="H2785" t="str">
            <v>GB</v>
          </cell>
          <cell r="I2785" t="str">
            <v>GBP</v>
          </cell>
          <cell r="J2785">
            <v>1429793446</v>
          </cell>
          <cell r="K2785">
            <v>1428583846</v>
          </cell>
          <cell r="L2785" t="b">
            <v>0</v>
          </cell>
          <cell r="M2785">
            <v>61</v>
          </cell>
          <cell r="N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>
            <v>119</v>
          </cell>
          <cell r="H2786" t="str">
            <v>US</v>
          </cell>
          <cell r="I2786" t="str">
            <v>USD</v>
          </cell>
          <cell r="J2786">
            <v>1414608843</v>
          </cell>
          <cell r="K2786">
            <v>1412794443</v>
          </cell>
          <cell r="L2786" t="b">
            <v>0</v>
          </cell>
          <cell r="M2786">
            <v>108</v>
          </cell>
          <cell r="N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>
            <v>105</v>
          </cell>
          <cell r="H2787" t="str">
            <v>US</v>
          </cell>
          <cell r="I2787" t="str">
            <v>USD</v>
          </cell>
          <cell r="J2787">
            <v>1470430800</v>
          </cell>
          <cell r="K2787">
            <v>1467865967</v>
          </cell>
          <cell r="L2787" t="b">
            <v>0</v>
          </cell>
          <cell r="M2787">
            <v>142</v>
          </cell>
          <cell r="N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>
            <v>118</v>
          </cell>
          <cell r="H2788" t="str">
            <v>GB</v>
          </cell>
          <cell r="I2788" t="str">
            <v>GBP</v>
          </cell>
          <cell r="J2788">
            <v>1404913180</v>
          </cell>
          <cell r="K2788">
            <v>1403703580</v>
          </cell>
          <cell r="L2788" t="b">
            <v>0</v>
          </cell>
          <cell r="M2788">
            <v>74</v>
          </cell>
          <cell r="N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>
            <v>120</v>
          </cell>
          <cell r="H2789" t="str">
            <v>US</v>
          </cell>
          <cell r="I2789" t="str">
            <v>USD</v>
          </cell>
          <cell r="J2789">
            <v>1405658752</v>
          </cell>
          <cell r="K2789">
            <v>1403066752</v>
          </cell>
          <cell r="L2789" t="b">
            <v>0</v>
          </cell>
          <cell r="M2789">
            <v>38</v>
          </cell>
          <cell r="N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>
            <v>103</v>
          </cell>
          <cell r="H2790" t="str">
            <v>US</v>
          </cell>
          <cell r="I2790" t="str">
            <v>USD</v>
          </cell>
          <cell r="J2790">
            <v>1469811043</v>
          </cell>
          <cell r="K2790">
            <v>1467219043</v>
          </cell>
          <cell r="L2790" t="b">
            <v>0</v>
          </cell>
          <cell r="M2790">
            <v>20</v>
          </cell>
          <cell r="N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>
            <v>101</v>
          </cell>
          <cell r="H2791" t="str">
            <v>US</v>
          </cell>
          <cell r="I2791" t="str">
            <v>USD</v>
          </cell>
          <cell r="J2791">
            <v>1426132800</v>
          </cell>
          <cell r="K2791">
            <v>1424477934</v>
          </cell>
          <cell r="L2791" t="b">
            <v>0</v>
          </cell>
          <cell r="M2791">
            <v>24</v>
          </cell>
          <cell r="N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>
            <v>105</v>
          </cell>
          <cell r="H2792" t="str">
            <v>US</v>
          </cell>
          <cell r="I2792" t="str">
            <v>USD</v>
          </cell>
          <cell r="J2792">
            <v>1423693903</v>
          </cell>
          <cell r="K2792">
            <v>1421101903</v>
          </cell>
          <cell r="L2792" t="b">
            <v>0</v>
          </cell>
          <cell r="M2792">
            <v>66</v>
          </cell>
          <cell r="N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>
            <v>103</v>
          </cell>
          <cell r="H2793" t="str">
            <v>US</v>
          </cell>
          <cell r="I2793" t="str">
            <v>USD</v>
          </cell>
          <cell r="J2793">
            <v>1473393600</v>
          </cell>
          <cell r="K2793">
            <v>1470778559</v>
          </cell>
          <cell r="L2793" t="b">
            <v>0</v>
          </cell>
          <cell r="M2793">
            <v>28</v>
          </cell>
          <cell r="N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>
            <v>108</v>
          </cell>
          <cell r="H2794" t="str">
            <v>US</v>
          </cell>
          <cell r="I2794" t="str">
            <v>USD</v>
          </cell>
          <cell r="J2794">
            <v>1439357559</v>
          </cell>
          <cell r="K2794">
            <v>1435469559</v>
          </cell>
          <cell r="L2794" t="b">
            <v>0</v>
          </cell>
          <cell r="M2794">
            <v>24</v>
          </cell>
          <cell r="N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>
            <v>111</v>
          </cell>
          <cell r="H2795" t="str">
            <v>AU</v>
          </cell>
          <cell r="I2795" t="str">
            <v>AUD</v>
          </cell>
          <cell r="J2795">
            <v>1437473005</v>
          </cell>
          <cell r="K2795">
            <v>1434881005</v>
          </cell>
          <cell r="L2795" t="b">
            <v>0</v>
          </cell>
          <cell r="M2795">
            <v>73</v>
          </cell>
          <cell r="N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>
            <v>150</v>
          </cell>
          <cell r="H2796" t="str">
            <v>GB</v>
          </cell>
          <cell r="I2796" t="str">
            <v>GBP</v>
          </cell>
          <cell r="J2796">
            <v>1457031600</v>
          </cell>
          <cell r="K2796">
            <v>1455640559</v>
          </cell>
          <cell r="L2796" t="b">
            <v>0</v>
          </cell>
          <cell r="M2796">
            <v>3</v>
          </cell>
          <cell r="N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>
            <v>104</v>
          </cell>
          <cell r="H2797" t="str">
            <v>US</v>
          </cell>
          <cell r="I2797" t="str">
            <v>USD</v>
          </cell>
          <cell r="J2797">
            <v>1402095600</v>
          </cell>
          <cell r="K2797">
            <v>1400675841</v>
          </cell>
          <cell r="L2797" t="b">
            <v>0</v>
          </cell>
          <cell r="M2797">
            <v>20</v>
          </cell>
          <cell r="N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>
            <v>116</v>
          </cell>
          <cell r="H2798" t="str">
            <v>GB</v>
          </cell>
          <cell r="I2798" t="str">
            <v>GBP</v>
          </cell>
          <cell r="J2798">
            <v>1404564028</v>
          </cell>
          <cell r="K2798">
            <v>1401972028</v>
          </cell>
          <cell r="L2798" t="b">
            <v>0</v>
          </cell>
          <cell r="M2798">
            <v>21</v>
          </cell>
          <cell r="N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>
            <v>103</v>
          </cell>
          <cell r="H2799" t="str">
            <v>GB</v>
          </cell>
          <cell r="I2799" t="str">
            <v>GBP</v>
          </cell>
          <cell r="J2799">
            <v>1404858840</v>
          </cell>
          <cell r="K2799">
            <v>1402266840</v>
          </cell>
          <cell r="L2799" t="b">
            <v>0</v>
          </cell>
          <cell r="M2799">
            <v>94</v>
          </cell>
          <cell r="N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>
            <v>101</v>
          </cell>
          <cell r="H2800" t="str">
            <v>GB</v>
          </cell>
          <cell r="I2800" t="str">
            <v>GBP</v>
          </cell>
          <cell r="J2800">
            <v>1438358400</v>
          </cell>
          <cell r="K2800">
            <v>1437063121</v>
          </cell>
          <cell r="L2800" t="b">
            <v>0</v>
          </cell>
          <cell r="M2800">
            <v>139</v>
          </cell>
          <cell r="N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>
            <v>117</v>
          </cell>
          <cell r="H2801" t="str">
            <v>GB</v>
          </cell>
          <cell r="I2801" t="str">
            <v>GBP</v>
          </cell>
          <cell r="J2801">
            <v>1466179200</v>
          </cell>
          <cell r="K2801">
            <v>1463466070</v>
          </cell>
          <cell r="L2801" t="b">
            <v>0</v>
          </cell>
          <cell r="M2801">
            <v>130</v>
          </cell>
          <cell r="N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>
            <v>133</v>
          </cell>
          <cell r="H2802" t="str">
            <v>GB</v>
          </cell>
          <cell r="I2802" t="str">
            <v>GBP</v>
          </cell>
          <cell r="J2802">
            <v>1420377366</v>
          </cell>
          <cell r="K2802">
            <v>1415193366</v>
          </cell>
          <cell r="L2802" t="b">
            <v>0</v>
          </cell>
          <cell r="M2802">
            <v>31</v>
          </cell>
          <cell r="N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>
            <v>133</v>
          </cell>
          <cell r="H2803" t="str">
            <v>AU</v>
          </cell>
          <cell r="I2803" t="str">
            <v>AUD</v>
          </cell>
          <cell r="J2803">
            <v>1412938800</v>
          </cell>
          <cell r="K2803">
            <v>1411019409</v>
          </cell>
          <cell r="L2803" t="b">
            <v>0</v>
          </cell>
          <cell r="M2803">
            <v>13</v>
          </cell>
          <cell r="N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>
            <v>102</v>
          </cell>
          <cell r="H2804" t="str">
            <v>GB</v>
          </cell>
          <cell r="I2804" t="str">
            <v>GBP</v>
          </cell>
          <cell r="J2804">
            <v>1438875107</v>
          </cell>
          <cell r="K2804">
            <v>1436283107</v>
          </cell>
          <cell r="L2804" t="b">
            <v>0</v>
          </cell>
          <cell r="M2804">
            <v>90</v>
          </cell>
          <cell r="N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>
            <v>128</v>
          </cell>
          <cell r="H2805" t="str">
            <v>US</v>
          </cell>
          <cell r="I2805" t="str">
            <v>USD</v>
          </cell>
          <cell r="J2805">
            <v>1437004800</v>
          </cell>
          <cell r="K2805">
            <v>1433295276</v>
          </cell>
          <cell r="L2805" t="b">
            <v>0</v>
          </cell>
          <cell r="M2805">
            <v>141</v>
          </cell>
          <cell r="N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>
            <v>115</v>
          </cell>
          <cell r="H2806" t="str">
            <v>GB</v>
          </cell>
          <cell r="I2806" t="str">
            <v>GBP</v>
          </cell>
          <cell r="J2806">
            <v>1411987990</v>
          </cell>
          <cell r="K2806">
            <v>1409395990</v>
          </cell>
          <cell r="L2806" t="b">
            <v>0</v>
          </cell>
          <cell r="M2806">
            <v>23</v>
          </cell>
          <cell r="N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>
            <v>110</v>
          </cell>
          <cell r="H2807" t="str">
            <v>GB</v>
          </cell>
          <cell r="I2807" t="str">
            <v>GBP</v>
          </cell>
          <cell r="J2807">
            <v>1440245273</v>
          </cell>
          <cell r="K2807">
            <v>1438085273</v>
          </cell>
          <cell r="L2807" t="b">
            <v>0</v>
          </cell>
          <cell r="M2807">
            <v>18</v>
          </cell>
          <cell r="N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>
            <v>112</v>
          </cell>
          <cell r="H2808" t="str">
            <v>GB</v>
          </cell>
          <cell r="I2808" t="str">
            <v>GBP</v>
          </cell>
          <cell r="J2808">
            <v>1438772400</v>
          </cell>
          <cell r="K2808">
            <v>1435645490</v>
          </cell>
          <cell r="L2808" t="b">
            <v>0</v>
          </cell>
          <cell r="M2808">
            <v>76</v>
          </cell>
          <cell r="N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>
            <v>126</v>
          </cell>
          <cell r="H2809" t="str">
            <v>US</v>
          </cell>
          <cell r="I2809" t="str">
            <v>USD</v>
          </cell>
          <cell r="J2809">
            <v>1435611438</v>
          </cell>
          <cell r="K2809">
            <v>1433019438</v>
          </cell>
          <cell r="L2809" t="b">
            <v>0</v>
          </cell>
          <cell r="M2809">
            <v>93</v>
          </cell>
          <cell r="N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>
            <v>100</v>
          </cell>
          <cell r="H2810" t="str">
            <v>US</v>
          </cell>
          <cell r="I2810" t="str">
            <v>USD</v>
          </cell>
          <cell r="J2810">
            <v>1440274735</v>
          </cell>
          <cell r="K2810">
            <v>1437682735</v>
          </cell>
          <cell r="L2810" t="b">
            <v>0</v>
          </cell>
          <cell r="M2810">
            <v>69</v>
          </cell>
          <cell r="N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>
            <v>102</v>
          </cell>
          <cell r="H2811" t="str">
            <v>US</v>
          </cell>
          <cell r="I2811" t="str">
            <v>USD</v>
          </cell>
          <cell r="J2811">
            <v>1459348740</v>
          </cell>
          <cell r="K2811">
            <v>1458647725</v>
          </cell>
          <cell r="L2811" t="b">
            <v>0</v>
          </cell>
          <cell r="M2811">
            <v>21</v>
          </cell>
          <cell r="N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>
            <v>108</v>
          </cell>
          <cell r="H2812" t="str">
            <v>US</v>
          </cell>
          <cell r="I2812" t="str">
            <v>USD</v>
          </cell>
          <cell r="J2812">
            <v>1401595140</v>
          </cell>
          <cell r="K2812">
            <v>1398828064</v>
          </cell>
          <cell r="L2812" t="b">
            <v>0</v>
          </cell>
          <cell r="M2812">
            <v>57</v>
          </cell>
          <cell r="N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>
            <v>100</v>
          </cell>
          <cell r="H2813" t="str">
            <v>GB</v>
          </cell>
          <cell r="I2813" t="str">
            <v>GBP</v>
          </cell>
          <cell r="J2813">
            <v>1424692503</v>
          </cell>
          <cell r="K2813">
            <v>1422100503</v>
          </cell>
          <cell r="L2813" t="b">
            <v>0</v>
          </cell>
          <cell r="M2813">
            <v>108</v>
          </cell>
          <cell r="N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>
            <v>113</v>
          </cell>
          <cell r="H2814" t="str">
            <v>CA</v>
          </cell>
          <cell r="I2814" t="str">
            <v>CAD</v>
          </cell>
          <cell r="J2814">
            <v>1428292800</v>
          </cell>
          <cell r="K2814">
            <v>1424368298</v>
          </cell>
          <cell r="L2814" t="b">
            <v>0</v>
          </cell>
          <cell r="M2814">
            <v>83</v>
          </cell>
          <cell r="N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>
            <v>128</v>
          </cell>
          <cell r="H2815" t="str">
            <v>US</v>
          </cell>
          <cell r="I2815" t="str">
            <v>USD</v>
          </cell>
          <cell r="J2815">
            <v>1481737761</v>
          </cell>
          <cell r="K2815">
            <v>1479577761</v>
          </cell>
          <cell r="L2815" t="b">
            <v>0</v>
          </cell>
          <cell r="M2815">
            <v>96</v>
          </cell>
          <cell r="N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>
            <v>108</v>
          </cell>
          <cell r="H2816" t="str">
            <v>GB</v>
          </cell>
          <cell r="I2816" t="str">
            <v>GBP</v>
          </cell>
          <cell r="J2816">
            <v>1431164115</v>
          </cell>
          <cell r="K2816">
            <v>1428572115</v>
          </cell>
          <cell r="L2816" t="b">
            <v>0</v>
          </cell>
          <cell r="M2816">
            <v>64</v>
          </cell>
          <cell r="N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>
            <v>242</v>
          </cell>
          <cell r="H2817" t="str">
            <v>CA</v>
          </cell>
          <cell r="I2817" t="str">
            <v>CAD</v>
          </cell>
          <cell r="J2817">
            <v>1470595109</v>
          </cell>
          <cell r="K2817">
            <v>1468003109</v>
          </cell>
          <cell r="L2817" t="b">
            <v>0</v>
          </cell>
          <cell r="M2817">
            <v>14</v>
          </cell>
          <cell r="N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>
            <v>142</v>
          </cell>
          <cell r="H2818" t="str">
            <v>GB</v>
          </cell>
          <cell r="I2818" t="str">
            <v>GBP</v>
          </cell>
          <cell r="J2818">
            <v>1438531200</v>
          </cell>
          <cell r="K2818">
            <v>1435921992</v>
          </cell>
          <cell r="L2818" t="b">
            <v>0</v>
          </cell>
          <cell r="M2818">
            <v>169</v>
          </cell>
          <cell r="N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>
            <v>130</v>
          </cell>
          <cell r="H2819" t="str">
            <v>GB</v>
          </cell>
          <cell r="I2819" t="str">
            <v>GBP</v>
          </cell>
          <cell r="J2819">
            <v>1425136462</v>
          </cell>
          <cell r="K2819">
            <v>1421680462</v>
          </cell>
          <cell r="L2819" t="b">
            <v>0</v>
          </cell>
          <cell r="M2819">
            <v>33</v>
          </cell>
          <cell r="N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>
            <v>106</v>
          </cell>
          <cell r="H2820" t="str">
            <v>US</v>
          </cell>
          <cell r="I2820" t="str">
            <v>USD</v>
          </cell>
          <cell r="J2820">
            <v>1443018086</v>
          </cell>
          <cell r="K2820">
            <v>1441290086</v>
          </cell>
          <cell r="L2820" t="b">
            <v>0</v>
          </cell>
          <cell r="M2820">
            <v>102</v>
          </cell>
          <cell r="N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>
            <v>105</v>
          </cell>
          <cell r="H2821" t="str">
            <v>GB</v>
          </cell>
          <cell r="I2821" t="str">
            <v>GBP</v>
          </cell>
          <cell r="J2821">
            <v>1434285409</v>
          </cell>
          <cell r="K2821">
            <v>1431693409</v>
          </cell>
          <cell r="L2821" t="b">
            <v>0</v>
          </cell>
          <cell r="M2821">
            <v>104</v>
          </cell>
          <cell r="N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>
            <v>136</v>
          </cell>
          <cell r="H2822" t="str">
            <v>GB</v>
          </cell>
          <cell r="I2822" t="str">
            <v>GBP</v>
          </cell>
          <cell r="J2822">
            <v>1456444800</v>
          </cell>
          <cell r="K2822">
            <v>1454337589</v>
          </cell>
          <cell r="L2822" t="b">
            <v>0</v>
          </cell>
          <cell r="M2822">
            <v>20</v>
          </cell>
          <cell r="N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>
            <v>100</v>
          </cell>
          <cell r="H2823" t="str">
            <v>GB</v>
          </cell>
          <cell r="I2823" t="str">
            <v>GBP</v>
          </cell>
          <cell r="J2823">
            <v>1411510135</v>
          </cell>
          <cell r="K2823">
            <v>1408918135</v>
          </cell>
          <cell r="L2823" t="b">
            <v>0</v>
          </cell>
          <cell r="M2823">
            <v>35</v>
          </cell>
          <cell r="N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>
            <v>100</v>
          </cell>
          <cell r="H2824" t="str">
            <v>US</v>
          </cell>
          <cell r="I2824" t="str">
            <v>USD</v>
          </cell>
          <cell r="J2824">
            <v>1427469892</v>
          </cell>
          <cell r="K2824">
            <v>1424881492</v>
          </cell>
          <cell r="L2824" t="b">
            <v>0</v>
          </cell>
          <cell r="M2824">
            <v>94</v>
          </cell>
          <cell r="N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>
            <v>124</v>
          </cell>
          <cell r="H2825" t="str">
            <v>GB</v>
          </cell>
          <cell r="I2825" t="str">
            <v>GBP</v>
          </cell>
          <cell r="J2825">
            <v>1427842740</v>
          </cell>
          <cell r="K2825">
            <v>1425428206</v>
          </cell>
          <cell r="L2825" t="b">
            <v>0</v>
          </cell>
          <cell r="M2825">
            <v>14</v>
          </cell>
          <cell r="N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>
            <v>117</v>
          </cell>
          <cell r="H2826" t="str">
            <v>US</v>
          </cell>
          <cell r="I2826" t="str">
            <v>USD</v>
          </cell>
          <cell r="J2826">
            <v>1434159780</v>
          </cell>
          <cell r="K2826">
            <v>1431412196</v>
          </cell>
          <cell r="L2826" t="b">
            <v>0</v>
          </cell>
          <cell r="M2826">
            <v>15</v>
          </cell>
          <cell r="N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>
            <v>103</v>
          </cell>
          <cell r="H2827" t="str">
            <v>GB</v>
          </cell>
          <cell r="I2827" t="str">
            <v>GBP</v>
          </cell>
          <cell r="J2827">
            <v>1449255686</v>
          </cell>
          <cell r="K2827">
            <v>1446663686</v>
          </cell>
          <cell r="L2827" t="b">
            <v>0</v>
          </cell>
          <cell r="M2827">
            <v>51</v>
          </cell>
          <cell r="N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>
            <v>108</v>
          </cell>
          <cell r="H2828" t="str">
            <v>US</v>
          </cell>
          <cell r="I2828" t="str">
            <v>USD</v>
          </cell>
          <cell r="J2828">
            <v>1436511600</v>
          </cell>
          <cell r="K2828">
            <v>1434415812</v>
          </cell>
          <cell r="L2828" t="b">
            <v>0</v>
          </cell>
          <cell r="M2828">
            <v>19</v>
          </cell>
          <cell r="N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>
            <v>120</v>
          </cell>
          <cell r="H2829" t="str">
            <v>US</v>
          </cell>
          <cell r="I2829" t="str">
            <v>USD</v>
          </cell>
          <cell r="J2829">
            <v>1464971400</v>
          </cell>
          <cell r="K2829">
            <v>1462379066</v>
          </cell>
          <cell r="L2829" t="b">
            <v>0</v>
          </cell>
          <cell r="M2829">
            <v>23</v>
          </cell>
          <cell r="N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>
            <v>100</v>
          </cell>
          <cell r="H2830" t="str">
            <v>GB</v>
          </cell>
          <cell r="I2830" t="str">
            <v>GBP</v>
          </cell>
          <cell r="J2830">
            <v>1443826800</v>
          </cell>
          <cell r="K2830">
            <v>1441606869</v>
          </cell>
          <cell r="L2830" t="b">
            <v>0</v>
          </cell>
          <cell r="M2830">
            <v>97</v>
          </cell>
          <cell r="N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>
            <v>107</v>
          </cell>
          <cell r="H2831" t="str">
            <v>GB</v>
          </cell>
          <cell r="I2831" t="str">
            <v>GBP</v>
          </cell>
          <cell r="J2831">
            <v>1464863118</v>
          </cell>
          <cell r="K2831">
            <v>1462443918</v>
          </cell>
          <cell r="L2831" t="b">
            <v>0</v>
          </cell>
          <cell r="M2831">
            <v>76</v>
          </cell>
          <cell r="N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>
            <v>100</v>
          </cell>
          <cell r="H2832" t="str">
            <v>US</v>
          </cell>
          <cell r="I2832" t="str">
            <v>USD</v>
          </cell>
          <cell r="J2832">
            <v>1399867140</v>
          </cell>
          <cell r="K2832">
            <v>1398802148</v>
          </cell>
          <cell r="L2832" t="b">
            <v>0</v>
          </cell>
          <cell r="M2832">
            <v>11</v>
          </cell>
          <cell r="N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>
            <v>111</v>
          </cell>
          <cell r="H2833" t="str">
            <v>US</v>
          </cell>
          <cell r="I2833" t="str">
            <v>USD</v>
          </cell>
          <cell r="J2833">
            <v>1437076070</v>
          </cell>
          <cell r="K2833">
            <v>1434484070</v>
          </cell>
          <cell r="L2833" t="b">
            <v>0</v>
          </cell>
          <cell r="M2833">
            <v>52</v>
          </cell>
          <cell r="N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>
            <v>115</v>
          </cell>
          <cell r="H2834" t="str">
            <v>GB</v>
          </cell>
          <cell r="I2834" t="str">
            <v>GBP</v>
          </cell>
          <cell r="J2834">
            <v>1416780000</v>
          </cell>
          <cell r="K2834">
            <v>1414342894</v>
          </cell>
          <cell r="L2834" t="b">
            <v>0</v>
          </cell>
          <cell r="M2834">
            <v>95</v>
          </cell>
          <cell r="N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>
            <v>108</v>
          </cell>
          <cell r="H2835" t="str">
            <v>US</v>
          </cell>
          <cell r="I2835" t="str">
            <v>USD</v>
          </cell>
          <cell r="J2835">
            <v>1444528800</v>
          </cell>
          <cell r="K2835">
            <v>1442804633</v>
          </cell>
          <cell r="L2835" t="b">
            <v>0</v>
          </cell>
          <cell r="M2835">
            <v>35</v>
          </cell>
          <cell r="N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>
            <v>170</v>
          </cell>
          <cell r="H2836" t="str">
            <v>GB</v>
          </cell>
          <cell r="I2836" t="str">
            <v>GBP</v>
          </cell>
          <cell r="J2836">
            <v>1422658930</v>
          </cell>
          <cell r="K2836">
            <v>1421362930</v>
          </cell>
          <cell r="L2836" t="b">
            <v>0</v>
          </cell>
          <cell r="M2836">
            <v>21</v>
          </cell>
          <cell r="N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>
            <v>187</v>
          </cell>
          <cell r="H2837" t="str">
            <v>GB</v>
          </cell>
          <cell r="I2837" t="str">
            <v>GBP</v>
          </cell>
          <cell r="J2837">
            <v>1449273600</v>
          </cell>
          <cell r="K2837">
            <v>1446742417</v>
          </cell>
          <cell r="L2837" t="b">
            <v>0</v>
          </cell>
          <cell r="M2837">
            <v>93</v>
          </cell>
          <cell r="N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>
            <v>108</v>
          </cell>
          <cell r="H2838" t="str">
            <v>US</v>
          </cell>
          <cell r="I2838" t="str">
            <v>USD</v>
          </cell>
          <cell r="J2838">
            <v>1487393940</v>
          </cell>
          <cell r="K2838">
            <v>1484115418</v>
          </cell>
          <cell r="L2838" t="b">
            <v>0</v>
          </cell>
          <cell r="M2838">
            <v>11</v>
          </cell>
          <cell r="N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>
            <v>100</v>
          </cell>
          <cell r="H2839" t="str">
            <v>CA</v>
          </cell>
          <cell r="I2839" t="str">
            <v>CAD</v>
          </cell>
          <cell r="J2839">
            <v>1449701284</v>
          </cell>
          <cell r="K2839">
            <v>1446241684</v>
          </cell>
          <cell r="L2839" t="b">
            <v>0</v>
          </cell>
          <cell r="M2839">
            <v>21</v>
          </cell>
          <cell r="N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>
            <v>120</v>
          </cell>
          <cell r="H2840" t="str">
            <v>US</v>
          </cell>
          <cell r="I2840" t="str">
            <v>USD</v>
          </cell>
          <cell r="J2840">
            <v>1407967200</v>
          </cell>
          <cell r="K2840">
            <v>1406039696</v>
          </cell>
          <cell r="L2840" t="b">
            <v>0</v>
          </cell>
          <cell r="M2840">
            <v>54</v>
          </cell>
          <cell r="N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>
            <v>111</v>
          </cell>
          <cell r="H2841" t="str">
            <v>US</v>
          </cell>
          <cell r="I2841" t="str">
            <v>USD</v>
          </cell>
          <cell r="J2841">
            <v>1408942740</v>
          </cell>
          <cell r="K2841">
            <v>1406958354</v>
          </cell>
          <cell r="L2841" t="b">
            <v>0</v>
          </cell>
          <cell r="M2841">
            <v>31</v>
          </cell>
          <cell r="N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>
            <v>104</v>
          </cell>
          <cell r="H2842" t="str">
            <v>GB</v>
          </cell>
          <cell r="I2842" t="str">
            <v>GBP</v>
          </cell>
          <cell r="J2842">
            <v>1426698000</v>
          </cell>
          <cell r="K2842">
            <v>1424825479</v>
          </cell>
          <cell r="L2842" t="b">
            <v>0</v>
          </cell>
          <cell r="M2842">
            <v>132</v>
          </cell>
          <cell r="N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>
            <v>1</v>
          </cell>
          <cell r="H2843" t="str">
            <v>GB</v>
          </cell>
          <cell r="I2843" t="str">
            <v>GBP</v>
          </cell>
          <cell r="J2843">
            <v>1450032297</v>
          </cell>
          <cell r="K2843">
            <v>1444844697</v>
          </cell>
          <cell r="L2843" t="b">
            <v>0</v>
          </cell>
          <cell r="M2843">
            <v>1</v>
          </cell>
          <cell r="N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>
            <v>0</v>
          </cell>
          <cell r="H2844" t="str">
            <v>GB</v>
          </cell>
          <cell r="I2844" t="str">
            <v>GBP</v>
          </cell>
          <cell r="J2844">
            <v>1403348400</v>
          </cell>
          <cell r="K2844">
            <v>1401058295</v>
          </cell>
          <cell r="L2844" t="b">
            <v>0</v>
          </cell>
          <cell r="M2844">
            <v>0</v>
          </cell>
          <cell r="N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>
            <v>0</v>
          </cell>
          <cell r="H2845" t="str">
            <v>US</v>
          </cell>
          <cell r="I2845" t="str">
            <v>USD</v>
          </cell>
          <cell r="J2845">
            <v>1465790400</v>
          </cell>
          <cell r="K2845">
            <v>1462210950</v>
          </cell>
          <cell r="L2845" t="b">
            <v>0</v>
          </cell>
          <cell r="M2845">
            <v>0</v>
          </cell>
          <cell r="N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>
            <v>5</v>
          </cell>
          <cell r="H2846" t="str">
            <v>AT</v>
          </cell>
          <cell r="I2846" t="str">
            <v>EUR</v>
          </cell>
          <cell r="J2846">
            <v>1483535180</v>
          </cell>
          <cell r="K2846">
            <v>1480943180</v>
          </cell>
          <cell r="L2846" t="b">
            <v>0</v>
          </cell>
          <cell r="M2846">
            <v>1</v>
          </cell>
          <cell r="N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>
            <v>32</v>
          </cell>
          <cell r="H2847" t="str">
            <v>US</v>
          </cell>
          <cell r="I2847" t="str">
            <v>USD</v>
          </cell>
          <cell r="J2847">
            <v>1433723033</v>
          </cell>
          <cell r="K2847">
            <v>1428539033</v>
          </cell>
          <cell r="L2847" t="b">
            <v>0</v>
          </cell>
          <cell r="M2847">
            <v>39</v>
          </cell>
          <cell r="N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>
            <v>0</v>
          </cell>
          <cell r="H2848" t="str">
            <v>US</v>
          </cell>
          <cell r="I2848" t="str">
            <v>USD</v>
          </cell>
          <cell r="J2848">
            <v>1432917394</v>
          </cell>
          <cell r="K2848">
            <v>1429029394</v>
          </cell>
          <cell r="L2848" t="b">
            <v>0</v>
          </cell>
          <cell r="M2848">
            <v>0</v>
          </cell>
          <cell r="N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>
            <v>0</v>
          </cell>
          <cell r="H2849" t="str">
            <v>US</v>
          </cell>
          <cell r="I2849" t="str">
            <v>USD</v>
          </cell>
          <cell r="J2849">
            <v>1464031265</v>
          </cell>
          <cell r="K2849">
            <v>1458847265</v>
          </cell>
          <cell r="L2849" t="b">
            <v>0</v>
          </cell>
          <cell r="M2849">
            <v>0</v>
          </cell>
          <cell r="N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>
            <v>0</v>
          </cell>
          <cell r="H2850" t="str">
            <v>US</v>
          </cell>
          <cell r="I2850" t="str">
            <v>USD</v>
          </cell>
          <cell r="J2850">
            <v>1432913659</v>
          </cell>
          <cell r="K2850">
            <v>1430321659</v>
          </cell>
          <cell r="L2850" t="b">
            <v>0</v>
          </cell>
          <cell r="M2850">
            <v>3</v>
          </cell>
          <cell r="N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>
            <v>1</v>
          </cell>
          <cell r="H2851" t="str">
            <v>GB</v>
          </cell>
          <cell r="I2851" t="str">
            <v>GBP</v>
          </cell>
          <cell r="J2851">
            <v>1461406600</v>
          </cell>
          <cell r="K2851">
            <v>1458814600</v>
          </cell>
          <cell r="L2851" t="b">
            <v>0</v>
          </cell>
          <cell r="M2851">
            <v>1</v>
          </cell>
          <cell r="N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>
            <v>4</v>
          </cell>
          <cell r="H2852" t="str">
            <v>US</v>
          </cell>
          <cell r="I2852" t="str">
            <v>USD</v>
          </cell>
          <cell r="J2852">
            <v>1409962211</v>
          </cell>
          <cell r="K2852">
            <v>1407370211</v>
          </cell>
          <cell r="L2852" t="b">
            <v>0</v>
          </cell>
          <cell r="M2852">
            <v>13</v>
          </cell>
          <cell r="N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>
            <v>0</v>
          </cell>
          <cell r="H2853" t="str">
            <v>IE</v>
          </cell>
          <cell r="I2853" t="str">
            <v>EUR</v>
          </cell>
          <cell r="J2853">
            <v>1454109420</v>
          </cell>
          <cell r="K2853">
            <v>1453334629</v>
          </cell>
          <cell r="L2853" t="b">
            <v>0</v>
          </cell>
          <cell r="M2853">
            <v>0</v>
          </cell>
          <cell r="N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>
            <v>2</v>
          </cell>
          <cell r="H2854" t="str">
            <v>US</v>
          </cell>
          <cell r="I2854" t="str">
            <v>USD</v>
          </cell>
          <cell r="J2854">
            <v>1403312703</v>
          </cell>
          <cell r="K2854">
            <v>1400720703</v>
          </cell>
          <cell r="L2854" t="b">
            <v>0</v>
          </cell>
          <cell r="M2854">
            <v>6</v>
          </cell>
          <cell r="N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>
            <v>0</v>
          </cell>
          <cell r="H2855" t="str">
            <v>CA</v>
          </cell>
          <cell r="I2855" t="str">
            <v>CAD</v>
          </cell>
          <cell r="J2855">
            <v>1410669297</v>
          </cell>
          <cell r="K2855">
            <v>1405485297</v>
          </cell>
          <cell r="L2855" t="b">
            <v>0</v>
          </cell>
          <cell r="M2855">
            <v>0</v>
          </cell>
          <cell r="N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>
            <v>42</v>
          </cell>
          <cell r="H2856" t="str">
            <v>GB</v>
          </cell>
          <cell r="I2856" t="str">
            <v>GBP</v>
          </cell>
          <cell r="J2856">
            <v>1431018719</v>
          </cell>
          <cell r="K2856">
            <v>1429290719</v>
          </cell>
          <cell r="L2856" t="b">
            <v>0</v>
          </cell>
          <cell r="M2856">
            <v>14</v>
          </cell>
          <cell r="N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>
            <v>50</v>
          </cell>
          <cell r="H2857" t="str">
            <v>US</v>
          </cell>
          <cell r="I2857" t="str">
            <v>USD</v>
          </cell>
          <cell r="J2857">
            <v>1454110440</v>
          </cell>
          <cell r="K2857">
            <v>1451607071</v>
          </cell>
          <cell r="L2857" t="b">
            <v>0</v>
          </cell>
          <cell r="M2857">
            <v>5</v>
          </cell>
          <cell r="N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>
            <v>5</v>
          </cell>
          <cell r="H2858" t="str">
            <v>US</v>
          </cell>
          <cell r="I2858" t="str">
            <v>USD</v>
          </cell>
          <cell r="J2858">
            <v>1439069640</v>
          </cell>
          <cell r="K2858">
            <v>1433897647</v>
          </cell>
          <cell r="L2858" t="b">
            <v>0</v>
          </cell>
          <cell r="M2858">
            <v>6</v>
          </cell>
          <cell r="N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>
            <v>20</v>
          </cell>
          <cell r="H2859" t="str">
            <v>MX</v>
          </cell>
          <cell r="I2859" t="str">
            <v>MXN</v>
          </cell>
          <cell r="J2859">
            <v>1487613600</v>
          </cell>
          <cell r="K2859">
            <v>1482444295</v>
          </cell>
          <cell r="L2859" t="b">
            <v>0</v>
          </cell>
          <cell r="M2859">
            <v>15</v>
          </cell>
          <cell r="N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>
            <v>0</v>
          </cell>
          <cell r="H2860" t="str">
            <v>NL</v>
          </cell>
          <cell r="I2860" t="str">
            <v>EUR</v>
          </cell>
          <cell r="J2860">
            <v>1417778880</v>
          </cell>
          <cell r="K2860">
            <v>1415711095</v>
          </cell>
          <cell r="L2860" t="b">
            <v>0</v>
          </cell>
          <cell r="M2860">
            <v>0</v>
          </cell>
          <cell r="N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>
            <v>2</v>
          </cell>
          <cell r="H2861" t="str">
            <v>AU</v>
          </cell>
          <cell r="I2861" t="str">
            <v>AUD</v>
          </cell>
          <cell r="J2861">
            <v>1444984904</v>
          </cell>
          <cell r="K2861">
            <v>1439800904</v>
          </cell>
          <cell r="L2861" t="b">
            <v>0</v>
          </cell>
          <cell r="M2861">
            <v>1</v>
          </cell>
          <cell r="N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>
            <v>7</v>
          </cell>
          <cell r="H2862" t="str">
            <v>US</v>
          </cell>
          <cell r="I2862" t="str">
            <v>USD</v>
          </cell>
          <cell r="J2862">
            <v>1466363576</v>
          </cell>
          <cell r="K2862">
            <v>1461179576</v>
          </cell>
          <cell r="L2862" t="b">
            <v>0</v>
          </cell>
          <cell r="M2862">
            <v>9</v>
          </cell>
          <cell r="N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>
            <v>32</v>
          </cell>
          <cell r="H2863" t="str">
            <v>AU</v>
          </cell>
          <cell r="I2863" t="str">
            <v>AUD</v>
          </cell>
          <cell r="J2863">
            <v>1443103848</v>
          </cell>
          <cell r="K2863">
            <v>1441894248</v>
          </cell>
          <cell r="L2863" t="b">
            <v>0</v>
          </cell>
          <cell r="M2863">
            <v>3</v>
          </cell>
          <cell r="N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>
            <v>0</v>
          </cell>
          <cell r="H2864" t="str">
            <v>US</v>
          </cell>
          <cell r="I2864" t="str">
            <v>USD</v>
          </cell>
          <cell r="J2864">
            <v>1403636229</v>
          </cell>
          <cell r="K2864">
            <v>1401044229</v>
          </cell>
          <cell r="L2864" t="b">
            <v>0</v>
          </cell>
          <cell r="M2864">
            <v>3</v>
          </cell>
          <cell r="N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>
            <v>0</v>
          </cell>
          <cell r="H2865" t="str">
            <v>US</v>
          </cell>
          <cell r="I2865" t="str">
            <v>USD</v>
          </cell>
          <cell r="J2865">
            <v>1410279123</v>
          </cell>
          <cell r="K2865">
            <v>1405095123</v>
          </cell>
          <cell r="L2865" t="b">
            <v>0</v>
          </cell>
          <cell r="M2865">
            <v>1</v>
          </cell>
          <cell r="N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>
            <v>2</v>
          </cell>
          <cell r="H2866" t="str">
            <v>GB</v>
          </cell>
          <cell r="I2866" t="str">
            <v>GBP</v>
          </cell>
          <cell r="J2866">
            <v>1437139080</v>
          </cell>
          <cell r="K2866">
            <v>1434552207</v>
          </cell>
          <cell r="L2866" t="b">
            <v>0</v>
          </cell>
          <cell r="M2866">
            <v>3</v>
          </cell>
          <cell r="N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>
            <v>0</v>
          </cell>
          <cell r="H2867" t="str">
            <v>US</v>
          </cell>
          <cell r="I2867" t="str">
            <v>USD</v>
          </cell>
          <cell r="J2867">
            <v>1420512259</v>
          </cell>
          <cell r="K2867">
            <v>1415328259</v>
          </cell>
          <cell r="L2867" t="b">
            <v>0</v>
          </cell>
          <cell r="M2867">
            <v>0</v>
          </cell>
          <cell r="N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>
            <v>1</v>
          </cell>
          <cell r="H2868" t="str">
            <v>US</v>
          </cell>
          <cell r="I2868" t="str">
            <v>USD</v>
          </cell>
          <cell r="J2868">
            <v>1476482400</v>
          </cell>
          <cell r="K2868">
            <v>1473893721</v>
          </cell>
          <cell r="L2868" t="b">
            <v>0</v>
          </cell>
          <cell r="M2868">
            <v>2</v>
          </cell>
          <cell r="N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>
            <v>20</v>
          </cell>
          <cell r="H2869" t="str">
            <v>US</v>
          </cell>
          <cell r="I2869" t="str">
            <v>USD</v>
          </cell>
          <cell r="J2869">
            <v>1467604800</v>
          </cell>
          <cell r="K2869">
            <v>1465533672</v>
          </cell>
          <cell r="L2869" t="b">
            <v>0</v>
          </cell>
          <cell r="M2869">
            <v>10</v>
          </cell>
          <cell r="N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>
            <v>42</v>
          </cell>
          <cell r="H2870" t="str">
            <v>US</v>
          </cell>
          <cell r="I2870" t="str">
            <v>USD</v>
          </cell>
          <cell r="J2870">
            <v>1475697054</v>
          </cell>
          <cell r="K2870">
            <v>1473105054</v>
          </cell>
          <cell r="L2870" t="b">
            <v>0</v>
          </cell>
          <cell r="M2870">
            <v>60</v>
          </cell>
          <cell r="N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>
            <v>1</v>
          </cell>
          <cell r="H2871" t="str">
            <v>US</v>
          </cell>
          <cell r="I2871" t="str">
            <v>USD</v>
          </cell>
          <cell r="J2871">
            <v>1468937681</v>
          </cell>
          <cell r="K2871">
            <v>1466345681</v>
          </cell>
          <cell r="L2871" t="b">
            <v>0</v>
          </cell>
          <cell r="M2871">
            <v>5</v>
          </cell>
          <cell r="N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>
            <v>15</v>
          </cell>
          <cell r="H2872" t="str">
            <v>US</v>
          </cell>
          <cell r="I2872" t="str">
            <v>USD</v>
          </cell>
          <cell r="J2872">
            <v>1400301165</v>
          </cell>
          <cell r="K2872">
            <v>1397709165</v>
          </cell>
          <cell r="L2872" t="b">
            <v>0</v>
          </cell>
          <cell r="M2872">
            <v>9</v>
          </cell>
          <cell r="N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>
            <v>5</v>
          </cell>
          <cell r="H2873" t="str">
            <v>US</v>
          </cell>
          <cell r="I2873" t="str">
            <v>USD</v>
          </cell>
          <cell r="J2873">
            <v>1419183813</v>
          </cell>
          <cell r="K2873">
            <v>1417455813</v>
          </cell>
          <cell r="L2873" t="b">
            <v>0</v>
          </cell>
          <cell r="M2873">
            <v>13</v>
          </cell>
          <cell r="N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>
            <v>0</v>
          </cell>
          <cell r="H2874" t="str">
            <v>US</v>
          </cell>
          <cell r="I2874" t="str">
            <v>USD</v>
          </cell>
          <cell r="J2874">
            <v>1434768438</v>
          </cell>
          <cell r="K2874">
            <v>1429584438</v>
          </cell>
          <cell r="L2874" t="b">
            <v>0</v>
          </cell>
          <cell r="M2874">
            <v>0</v>
          </cell>
          <cell r="N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>
            <v>38</v>
          </cell>
          <cell r="H2875" t="str">
            <v>US</v>
          </cell>
          <cell r="I2875" t="str">
            <v>USD</v>
          </cell>
          <cell r="J2875">
            <v>1422473831</v>
          </cell>
          <cell r="K2875">
            <v>1419881831</v>
          </cell>
          <cell r="L2875" t="b">
            <v>0</v>
          </cell>
          <cell r="M2875">
            <v>8</v>
          </cell>
          <cell r="N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>
            <v>5</v>
          </cell>
          <cell r="H2876" t="str">
            <v>US</v>
          </cell>
          <cell r="I2876" t="str">
            <v>USD</v>
          </cell>
          <cell r="J2876">
            <v>1484684186</v>
          </cell>
          <cell r="K2876">
            <v>1482092186</v>
          </cell>
          <cell r="L2876" t="b">
            <v>0</v>
          </cell>
          <cell r="M2876">
            <v>3</v>
          </cell>
          <cell r="N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>
            <v>0</v>
          </cell>
          <cell r="H2877" t="str">
            <v>US</v>
          </cell>
          <cell r="I2877" t="str">
            <v>USD</v>
          </cell>
          <cell r="J2877">
            <v>1462417493</v>
          </cell>
          <cell r="K2877">
            <v>1459825493</v>
          </cell>
          <cell r="L2877" t="b">
            <v>0</v>
          </cell>
          <cell r="M2877">
            <v>3</v>
          </cell>
          <cell r="N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>
            <v>0</v>
          </cell>
          <cell r="H2878" t="str">
            <v>US</v>
          </cell>
          <cell r="I2878" t="str">
            <v>USD</v>
          </cell>
          <cell r="J2878">
            <v>1437069079</v>
          </cell>
          <cell r="K2878">
            <v>1434477079</v>
          </cell>
          <cell r="L2878" t="b">
            <v>0</v>
          </cell>
          <cell r="M2878">
            <v>0</v>
          </cell>
          <cell r="N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>
            <v>11</v>
          </cell>
          <cell r="H2879" t="str">
            <v>US</v>
          </cell>
          <cell r="I2879" t="str">
            <v>USD</v>
          </cell>
          <cell r="J2879">
            <v>1480525200</v>
          </cell>
          <cell r="K2879">
            <v>1477781724</v>
          </cell>
          <cell r="L2879" t="b">
            <v>0</v>
          </cell>
          <cell r="M2879">
            <v>6</v>
          </cell>
          <cell r="N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>
            <v>2</v>
          </cell>
          <cell r="H2880" t="str">
            <v>GB</v>
          </cell>
          <cell r="I2880" t="str">
            <v>GBP</v>
          </cell>
          <cell r="J2880">
            <v>1435934795</v>
          </cell>
          <cell r="K2880">
            <v>1430750795</v>
          </cell>
          <cell r="L2880" t="b">
            <v>0</v>
          </cell>
          <cell r="M2880">
            <v>4</v>
          </cell>
          <cell r="N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>
            <v>0</v>
          </cell>
          <cell r="H2881" t="str">
            <v>US</v>
          </cell>
          <cell r="I2881" t="str">
            <v>USD</v>
          </cell>
          <cell r="J2881">
            <v>1453310661</v>
          </cell>
          <cell r="K2881">
            <v>1450718661</v>
          </cell>
          <cell r="L2881" t="b">
            <v>0</v>
          </cell>
          <cell r="M2881">
            <v>1</v>
          </cell>
          <cell r="N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>
            <v>23</v>
          </cell>
          <cell r="H2882" t="str">
            <v>US</v>
          </cell>
          <cell r="I2882" t="str">
            <v>USD</v>
          </cell>
          <cell r="J2882">
            <v>1440090300</v>
          </cell>
          <cell r="K2882">
            <v>1436305452</v>
          </cell>
          <cell r="L2882" t="b">
            <v>0</v>
          </cell>
          <cell r="M2882">
            <v>29</v>
          </cell>
          <cell r="N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>
            <v>0</v>
          </cell>
          <cell r="H2883" t="str">
            <v>US</v>
          </cell>
          <cell r="I2883" t="str">
            <v>USD</v>
          </cell>
          <cell r="J2883">
            <v>1417620036</v>
          </cell>
          <cell r="K2883">
            <v>1412432436</v>
          </cell>
          <cell r="L2883" t="b">
            <v>0</v>
          </cell>
          <cell r="M2883">
            <v>0</v>
          </cell>
          <cell r="N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>
            <v>34</v>
          </cell>
          <cell r="H2884" t="str">
            <v>US</v>
          </cell>
          <cell r="I2884" t="str">
            <v>USD</v>
          </cell>
          <cell r="J2884">
            <v>1462112318</v>
          </cell>
          <cell r="K2884">
            <v>1459520318</v>
          </cell>
          <cell r="L2884" t="b">
            <v>0</v>
          </cell>
          <cell r="M2884">
            <v>4</v>
          </cell>
          <cell r="N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>
            <v>19</v>
          </cell>
          <cell r="H2885" t="str">
            <v>US</v>
          </cell>
          <cell r="I2885" t="str">
            <v>USD</v>
          </cell>
          <cell r="J2885">
            <v>1454734740</v>
          </cell>
          <cell r="K2885">
            <v>1451684437</v>
          </cell>
          <cell r="L2885" t="b">
            <v>0</v>
          </cell>
          <cell r="M2885">
            <v>5</v>
          </cell>
          <cell r="N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>
            <v>0</v>
          </cell>
          <cell r="H2886" t="str">
            <v>US</v>
          </cell>
          <cell r="I2886" t="str">
            <v>USD</v>
          </cell>
          <cell r="J2886">
            <v>1417800435</v>
          </cell>
          <cell r="K2886">
            <v>1415208435</v>
          </cell>
          <cell r="L2886" t="b">
            <v>0</v>
          </cell>
          <cell r="M2886">
            <v>4</v>
          </cell>
          <cell r="N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>
            <v>33</v>
          </cell>
          <cell r="H2887" t="str">
            <v>US</v>
          </cell>
          <cell r="I2887" t="str">
            <v>USD</v>
          </cell>
          <cell r="J2887">
            <v>1426294201</v>
          </cell>
          <cell r="K2887">
            <v>1423705801</v>
          </cell>
          <cell r="L2887" t="b">
            <v>0</v>
          </cell>
          <cell r="M2887">
            <v>5</v>
          </cell>
          <cell r="N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>
            <v>5</v>
          </cell>
          <cell r="H2888" t="str">
            <v>US</v>
          </cell>
          <cell r="I2888" t="str">
            <v>USD</v>
          </cell>
          <cell r="J2888">
            <v>1442635140</v>
          </cell>
          <cell r="K2888">
            <v>1442243484</v>
          </cell>
          <cell r="L2888" t="b">
            <v>0</v>
          </cell>
          <cell r="M2888">
            <v>1</v>
          </cell>
          <cell r="N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>
            <v>0</v>
          </cell>
          <cell r="H2889" t="str">
            <v>US</v>
          </cell>
          <cell r="I2889" t="str">
            <v>USD</v>
          </cell>
          <cell r="J2889">
            <v>1420971324</v>
          </cell>
          <cell r="K2889">
            <v>1418379324</v>
          </cell>
          <cell r="L2889" t="b">
            <v>0</v>
          </cell>
          <cell r="M2889">
            <v>1</v>
          </cell>
          <cell r="N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>
            <v>0</v>
          </cell>
          <cell r="H2890" t="str">
            <v>US</v>
          </cell>
          <cell r="I2890" t="str">
            <v>USD</v>
          </cell>
          <cell r="J2890">
            <v>1413608340</v>
          </cell>
          <cell r="K2890">
            <v>1412945440</v>
          </cell>
          <cell r="L2890" t="b">
            <v>0</v>
          </cell>
          <cell r="M2890">
            <v>0</v>
          </cell>
          <cell r="N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>
            <v>38</v>
          </cell>
          <cell r="H2891" t="str">
            <v>US</v>
          </cell>
          <cell r="I2891" t="str">
            <v>USD</v>
          </cell>
          <cell r="J2891">
            <v>1409344985</v>
          </cell>
          <cell r="K2891">
            <v>1406752985</v>
          </cell>
          <cell r="L2891" t="b">
            <v>0</v>
          </cell>
          <cell r="M2891">
            <v>14</v>
          </cell>
          <cell r="N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>
            <v>1</v>
          </cell>
          <cell r="H2892" t="str">
            <v>US</v>
          </cell>
          <cell r="I2892" t="str">
            <v>USD</v>
          </cell>
          <cell r="J2892">
            <v>1407553200</v>
          </cell>
          <cell r="K2892">
            <v>1405100992</v>
          </cell>
          <cell r="L2892" t="b">
            <v>0</v>
          </cell>
          <cell r="M2892">
            <v>3</v>
          </cell>
          <cell r="N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>
            <v>3</v>
          </cell>
          <cell r="H2893" t="str">
            <v>US</v>
          </cell>
          <cell r="I2893" t="str">
            <v>USD</v>
          </cell>
          <cell r="J2893">
            <v>1460751128</v>
          </cell>
          <cell r="K2893">
            <v>1455570728</v>
          </cell>
          <cell r="L2893" t="b">
            <v>0</v>
          </cell>
          <cell r="M2893">
            <v>10</v>
          </cell>
          <cell r="N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>
            <v>9</v>
          </cell>
          <cell r="H2894" t="str">
            <v>US</v>
          </cell>
          <cell r="I2894" t="str">
            <v>USD</v>
          </cell>
          <cell r="J2894">
            <v>1409000400</v>
          </cell>
          <cell r="K2894">
            <v>1408381704</v>
          </cell>
          <cell r="L2894" t="b">
            <v>0</v>
          </cell>
          <cell r="M2894">
            <v>17</v>
          </cell>
          <cell r="N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>
            <v>1</v>
          </cell>
          <cell r="H2895" t="str">
            <v>US</v>
          </cell>
          <cell r="I2895" t="str">
            <v>USD</v>
          </cell>
          <cell r="J2895">
            <v>1420768800</v>
          </cell>
          <cell r="K2895">
            <v>1415644395</v>
          </cell>
          <cell r="L2895" t="b">
            <v>0</v>
          </cell>
          <cell r="M2895">
            <v>2</v>
          </cell>
          <cell r="N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>
            <v>0</v>
          </cell>
          <cell r="H2896" t="str">
            <v>US</v>
          </cell>
          <cell r="I2896" t="str">
            <v>USD</v>
          </cell>
          <cell r="J2896">
            <v>1428100815</v>
          </cell>
          <cell r="K2896">
            <v>1422920415</v>
          </cell>
          <cell r="L2896" t="b">
            <v>0</v>
          </cell>
          <cell r="M2896">
            <v>0</v>
          </cell>
          <cell r="N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>
            <v>5</v>
          </cell>
          <cell r="H2897" t="str">
            <v>US</v>
          </cell>
          <cell r="I2897" t="str">
            <v>USD</v>
          </cell>
          <cell r="J2897">
            <v>1403470800</v>
          </cell>
          <cell r="K2897">
            <v>1403356792</v>
          </cell>
          <cell r="L2897" t="b">
            <v>0</v>
          </cell>
          <cell r="M2897">
            <v>4</v>
          </cell>
          <cell r="N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>
            <v>21</v>
          </cell>
          <cell r="H2898" t="str">
            <v>US</v>
          </cell>
          <cell r="I2898" t="str">
            <v>USD</v>
          </cell>
          <cell r="J2898">
            <v>1481522400</v>
          </cell>
          <cell r="K2898">
            <v>1480283321</v>
          </cell>
          <cell r="L2898" t="b">
            <v>0</v>
          </cell>
          <cell r="M2898">
            <v>12</v>
          </cell>
          <cell r="N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>
            <v>5</v>
          </cell>
          <cell r="H2899" t="str">
            <v>US</v>
          </cell>
          <cell r="I2899" t="str">
            <v>USD</v>
          </cell>
          <cell r="J2899">
            <v>1444577345</v>
          </cell>
          <cell r="K2899">
            <v>1441985458</v>
          </cell>
          <cell r="L2899" t="b">
            <v>0</v>
          </cell>
          <cell r="M2899">
            <v>3</v>
          </cell>
          <cell r="N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>
            <v>4</v>
          </cell>
          <cell r="H2900" t="str">
            <v>US</v>
          </cell>
          <cell r="I2900" t="str">
            <v>USD</v>
          </cell>
          <cell r="J2900">
            <v>1446307053</v>
          </cell>
          <cell r="K2900">
            <v>1443715053</v>
          </cell>
          <cell r="L2900" t="b">
            <v>0</v>
          </cell>
          <cell r="M2900">
            <v>12</v>
          </cell>
          <cell r="N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>
            <v>0</v>
          </cell>
          <cell r="H2901" t="str">
            <v>US</v>
          </cell>
          <cell r="I2901" t="str">
            <v>USD</v>
          </cell>
          <cell r="J2901">
            <v>1469325158</v>
          </cell>
          <cell r="K2901">
            <v>1464141158</v>
          </cell>
          <cell r="L2901" t="b">
            <v>0</v>
          </cell>
          <cell r="M2901">
            <v>0</v>
          </cell>
          <cell r="N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>
            <v>62</v>
          </cell>
          <cell r="H2902" t="str">
            <v>US</v>
          </cell>
          <cell r="I2902" t="str">
            <v>USD</v>
          </cell>
          <cell r="J2902">
            <v>1407562632</v>
          </cell>
          <cell r="K2902">
            <v>1404970632</v>
          </cell>
          <cell r="L2902" t="b">
            <v>0</v>
          </cell>
          <cell r="M2902">
            <v>7</v>
          </cell>
          <cell r="N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>
            <v>1</v>
          </cell>
          <cell r="H2903" t="str">
            <v>US</v>
          </cell>
          <cell r="I2903" t="str">
            <v>USD</v>
          </cell>
          <cell r="J2903">
            <v>1423345339</v>
          </cell>
          <cell r="K2903">
            <v>1418161339</v>
          </cell>
          <cell r="L2903" t="b">
            <v>0</v>
          </cell>
          <cell r="M2903">
            <v>2</v>
          </cell>
          <cell r="N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>
            <v>0</v>
          </cell>
          <cell r="H2904" t="str">
            <v>US</v>
          </cell>
          <cell r="I2904" t="str">
            <v>USD</v>
          </cell>
          <cell r="J2904">
            <v>1440412396</v>
          </cell>
          <cell r="K2904">
            <v>1437820396</v>
          </cell>
          <cell r="L2904" t="b">
            <v>0</v>
          </cell>
          <cell r="M2904">
            <v>1</v>
          </cell>
          <cell r="N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>
            <v>1</v>
          </cell>
          <cell r="H2905" t="str">
            <v>US</v>
          </cell>
          <cell r="I2905" t="str">
            <v>USD</v>
          </cell>
          <cell r="J2905">
            <v>1441771218</v>
          </cell>
          <cell r="K2905">
            <v>1436587218</v>
          </cell>
          <cell r="L2905" t="b">
            <v>0</v>
          </cell>
          <cell r="M2905">
            <v>4</v>
          </cell>
          <cell r="N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>
            <v>5</v>
          </cell>
          <cell r="H2906" t="str">
            <v>GB</v>
          </cell>
          <cell r="I2906" t="str">
            <v>GBP</v>
          </cell>
          <cell r="J2906">
            <v>1415534400</v>
          </cell>
          <cell r="K2906">
            <v>1414538031</v>
          </cell>
          <cell r="L2906" t="b">
            <v>0</v>
          </cell>
          <cell r="M2906">
            <v>4</v>
          </cell>
          <cell r="N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>
            <v>18</v>
          </cell>
          <cell r="H2907" t="str">
            <v>US</v>
          </cell>
          <cell r="I2907" t="str">
            <v>USD</v>
          </cell>
          <cell r="J2907">
            <v>1473211313</v>
          </cell>
          <cell r="K2907">
            <v>1472001713</v>
          </cell>
          <cell r="L2907" t="b">
            <v>0</v>
          </cell>
          <cell r="M2907">
            <v>17</v>
          </cell>
          <cell r="N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>
            <v>9</v>
          </cell>
          <cell r="H2908" t="str">
            <v>US</v>
          </cell>
          <cell r="I2908" t="str">
            <v>USD</v>
          </cell>
          <cell r="J2908">
            <v>1438390800</v>
          </cell>
          <cell r="K2908">
            <v>1436888066</v>
          </cell>
          <cell r="L2908" t="b">
            <v>0</v>
          </cell>
          <cell r="M2908">
            <v>7</v>
          </cell>
          <cell r="N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>
            <v>0</v>
          </cell>
          <cell r="H2909" t="str">
            <v>US</v>
          </cell>
          <cell r="I2909" t="str">
            <v>USD</v>
          </cell>
          <cell r="J2909">
            <v>1463259837</v>
          </cell>
          <cell r="K2909">
            <v>1458075837</v>
          </cell>
          <cell r="L2909" t="b">
            <v>0</v>
          </cell>
          <cell r="M2909">
            <v>2</v>
          </cell>
          <cell r="N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>
            <v>3</v>
          </cell>
          <cell r="H2910" t="str">
            <v>US</v>
          </cell>
          <cell r="I2910" t="str">
            <v>USD</v>
          </cell>
          <cell r="J2910">
            <v>1465407219</v>
          </cell>
          <cell r="K2910">
            <v>1462815219</v>
          </cell>
          <cell r="L2910" t="b">
            <v>0</v>
          </cell>
          <cell r="M2910">
            <v>5</v>
          </cell>
          <cell r="N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>
            <v>0</v>
          </cell>
          <cell r="H2911" t="str">
            <v>US</v>
          </cell>
          <cell r="I2911" t="str">
            <v>USD</v>
          </cell>
          <cell r="J2911">
            <v>1416944760</v>
          </cell>
          <cell r="K2911">
            <v>1413527001</v>
          </cell>
          <cell r="L2911" t="b">
            <v>0</v>
          </cell>
          <cell r="M2911">
            <v>1</v>
          </cell>
          <cell r="N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>
            <v>0</v>
          </cell>
          <cell r="H2912" t="str">
            <v>GB</v>
          </cell>
          <cell r="I2912" t="str">
            <v>GBP</v>
          </cell>
          <cell r="J2912">
            <v>1434139887</v>
          </cell>
          <cell r="K2912">
            <v>1428955887</v>
          </cell>
          <cell r="L2912" t="b">
            <v>0</v>
          </cell>
          <cell r="M2912">
            <v>1</v>
          </cell>
          <cell r="N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>
            <v>37</v>
          </cell>
          <cell r="H2913" t="str">
            <v>US</v>
          </cell>
          <cell r="I2913" t="str">
            <v>USD</v>
          </cell>
          <cell r="J2913">
            <v>1435429626</v>
          </cell>
          <cell r="K2913">
            <v>1431973626</v>
          </cell>
          <cell r="L2913" t="b">
            <v>0</v>
          </cell>
          <cell r="M2913">
            <v>14</v>
          </cell>
          <cell r="N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>
            <v>14</v>
          </cell>
          <cell r="H2914" t="str">
            <v>US</v>
          </cell>
          <cell r="I2914" t="str">
            <v>USD</v>
          </cell>
          <cell r="J2914">
            <v>1452827374</v>
          </cell>
          <cell r="K2914">
            <v>1450235374</v>
          </cell>
          <cell r="L2914" t="b">
            <v>0</v>
          </cell>
          <cell r="M2914">
            <v>26</v>
          </cell>
          <cell r="N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>
            <v>0</v>
          </cell>
          <cell r="H2915" t="str">
            <v>US</v>
          </cell>
          <cell r="I2915" t="str">
            <v>USD</v>
          </cell>
          <cell r="J2915">
            <v>1410041339</v>
          </cell>
          <cell r="K2915">
            <v>1404857339</v>
          </cell>
          <cell r="L2915" t="b">
            <v>0</v>
          </cell>
          <cell r="M2915">
            <v>2</v>
          </cell>
          <cell r="N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>
            <v>0</v>
          </cell>
          <cell r="H2916" t="str">
            <v>GB</v>
          </cell>
          <cell r="I2916" t="str">
            <v>GBP</v>
          </cell>
          <cell r="J2916">
            <v>1426365994</v>
          </cell>
          <cell r="K2916">
            <v>1421185594</v>
          </cell>
          <cell r="L2916" t="b">
            <v>0</v>
          </cell>
          <cell r="M2916">
            <v>1</v>
          </cell>
          <cell r="N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>
            <v>61</v>
          </cell>
          <cell r="H2917" t="str">
            <v>GB</v>
          </cell>
          <cell r="I2917" t="str">
            <v>GBP</v>
          </cell>
          <cell r="J2917">
            <v>1458117190</v>
          </cell>
          <cell r="K2917">
            <v>1455528790</v>
          </cell>
          <cell r="L2917" t="b">
            <v>0</v>
          </cell>
          <cell r="M2917">
            <v>3</v>
          </cell>
          <cell r="N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>
            <v>8</v>
          </cell>
          <cell r="H2918" t="str">
            <v>GB</v>
          </cell>
          <cell r="I2918" t="str">
            <v>GBP</v>
          </cell>
          <cell r="J2918">
            <v>1400498789</v>
          </cell>
          <cell r="K2918">
            <v>1398511589</v>
          </cell>
          <cell r="L2918" t="b">
            <v>0</v>
          </cell>
          <cell r="M2918">
            <v>7</v>
          </cell>
          <cell r="N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>
            <v>22</v>
          </cell>
          <cell r="H2919" t="str">
            <v>US</v>
          </cell>
          <cell r="I2919" t="str">
            <v>USD</v>
          </cell>
          <cell r="J2919">
            <v>1442381847</v>
          </cell>
          <cell r="K2919">
            <v>1440826647</v>
          </cell>
          <cell r="L2919" t="b">
            <v>0</v>
          </cell>
          <cell r="M2919">
            <v>9</v>
          </cell>
          <cell r="N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>
            <v>27</v>
          </cell>
          <cell r="H2920" t="str">
            <v>US</v>
          </cell>
          <cell r="I2920" t="str">
            <v>USD</v>
          </cell>
          <cell r="J2920">
            <v>1446131207</v>
          </cell>
          <cell r="K2920">
            <v>1443712007</v>
          </cell>
          <cell r="L2920" t="b">
            <v>0</v>
          </cell>
          <cell r="M2920">
            <v>20</v>
          </cell>
          <cell r="N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>
            <v>9</v>
          </cell>
          <cell r="H2921" t="str">
            <v>US</v>
          </cell>
          <cell r="I2921" t="str">
            <v>USD</v>
          </cell>
          <cell r="J2921">
            <v>1407250329</v>
          </cell>
          <cell r="K2921">
            <v>1404658329</v>
          </cell>
          <cell r="L2921" t="b">
            <v>0</v>
          </cell>
          <cell r="M2921">
            <v>6</v>
          </cell>
          <cell r="N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>
            <v>27</v>
          </cell>
          <cell r="H2922" t="str">
            <v>CA</v>
          </cell>
          <cell r="I2922" t="str">
            <v>CAD</v>
          </cell>
          <cell r="J2922">
            <v>1427306470</v>
          </cell>
          <cell r="K2922">
            <v>1424718070</v>
          </cell>
          <cell r="L2922" t="b">
            <v>0</v>
          </cell>
          <cell r="M2922">
            <v>13</v>
          </cell>
          <cell r="N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>
            <v>129</v>
          </cell>
          <cell r="H2923" t="str">
            <v>US</v>
          </cell>
          <cell r="I2923" t="str">
            <v>USD</v>
          </cell>
          <cell r="J2923">
            <v>1411679804</v>
          </cell>
          <cell r="K2923">
            <v>1409087804</v>
          </cell>
          <cell r="L2923" t="b">
            <v>0</v>
          </cell>
          <cell r="M2923">
            <v>3</v>
          </cell>
          <cell r="N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>
            <v>100</v>
          </cell>
          <cell r="H2924" t="str">
            <v>GB</v>
          </cell>
          <cell r="I2924" t="str">
            <v>GBP</v>
          </cell>
          <cell r="J2924">
            <v>1431982727</v>
          </cell>
          <cell r="K2924">
            <v>1428094727</v>
          </cell>
          <cell r="L2924" t="b">
            <v>0</v>
          </cell>
          <cell r="M2924">
            <v>6</v>
          </cell>
          <cell r="N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>
            <v>100</v>
          </cell>
          <cell r="H2925" t="str">
            <v>US</v>
          </cell>
          <cell r="I2925" t="str">
            <v>USD</v>
          </cell>
          <cell r="J2925">
            <v>1422068400</v>
          </cell>
          <cell r="K2925">
            <v>1420774779</v>
          </cell>
          <cell r="L2925" t="b">
            <v>0</v>
          </cell>
          <cell r="M2925">
            <v>10</v>
          </cell>
          <cell r="N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>
            <v>103</v>
          </cell>
          <cell r="H2926" t="str">
            <v>US</v>
          </cell>
          <cell r="I2926" t="str">
            <v>USD</v>
          </cell>
          <cell r="J2926">
            <v>1431143940</v>
          </cell>
          <cell r="K2926">
            <v>1428585710</v>
          </cell>
          <cell r="L2926" t="b">
            <v>0</v>
          </cell>
          <cell r="M2926">
            <v>147</v>
          </cell>
          <cell r="N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>
            <v>102</v>
          </cell>
          <cell r="H2927" t="str">
            <v>US</v>
          </cell>
          <cell r="I2927" t="str">
            <v>USD</v>
          </cell>
          <cell r="J2927">
            <v>1410444068</v>
          </cell>
          <cell r="K2927">
            <v>1407852068</v>
          </cell>
          <cell r="L2927" t="b">
            <v>0</v>
          </cell>
          <cell r="M2927">
            <v>199</v>
          </cell>
          <cell r="N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>
            <v>125</v>
          </cell>
          <cell r="H2928" t="str">
            <v>US</v>
          </cell>
          <cell r="I2928" t="str">
            <v>USD</v>
          </cell>
          <cell r="J2928">
            <v>1424715779</v>
          </cell>
          <cell r="K2928">
            <v>1423506179</v>
          </cell>
          <cell r="L2928" t="b">
            <v>0</v>
          </cell>
          <cell r="M2928">
            <v>50</v>
          </cell>
          <cell r="N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>
            <v>131</v>
          </cell>
          <cell r="H2929" t="str">
            <v>US</v>
          </cell>
          <cell r="I2929" t="str">
            <v>USD</v>
          </cell>
          <cell r="J2929">
            <v>1405400400</v>
          </cell>
          <cell r="K2929">
            <v>1402934629</v>
          </cell>
          <cell r="L2929" t="b">
            <v>0</v>
          </cell>
          <cell r="M2929">
            <v>21</v>
          </cell>
          <cell r="N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>
            <v>100</v>
          </cell>
          <cell r="H2930" t="str">
            <v>US</v>
          </cell>
          <cell r="I2930" t="str">
            <v>USD</v>
          </cell>
          <cell r="J2930">
            <v>1457135846</v>
          </cell>
          <cell r="K2930">
            <v>1454543846</v>
          </cell>
          <cell r="L2930" t="b">
            <v>0</v>
          </cell>
          <cell r="M2930">
            <v>24</v>
          </cell>
          <cell r="N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>
            <v>102</v>
          </cell>
          <cell r="H2931" t="str">
            <v>US</v>
          </cell>
          <cell r="I2931" t="str">
            <v>USD</v>
          </cell>
          <cell r="J2931">
            <v>1401024758</v>
          </cell>
          <cell r="K2931">
            <v>1398432758</v>
          </cell>
          <cell r="L2931" t="b">
            <v>0</v>
          </cell>
          <cell r="M2931">
            <v>32</v>
          </cell>
          <cell r="N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>
            <v>101</v>
          </cell>
          <cell r="H2932" t="str">
            <v>GB</v>
          </cell>
          <cell r="I2932" t="str">
            <v>GBP</v>
          </cell>
          <cell r="J2932">
            <v>1431007264</v>
          </cell>
          <cell r="K2932">
            <v>1428415264</v>
          </cell>
          <cell r="L2932" t="b">
            <v>0</v>
          </cell>
          <cell r="M2932">
            <v>62</v>
          </cell>
          <cell r="N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>
            <v>106</v>
          </cell>
          <cell r="H2933" t="str">
            <v>CA</v>
          </cell>
          <cell r="I2933" t="str">
            <v>CAD</v>
          </cell>
          <cell r="J2933">
            <v>1410761280</v>
          </cell>
          <cell r="K2933">
            <v>1408604363</v>
          </cell>
          <cell r="L2933" t="b">
            <v>0</v>
          </cell>
          <cell r="M2933">
            <v>9</v>
          </cell>
          <cell r="N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>
            <v>105</v>
          </cell>
          <cell r="H2934" t="str">
            <v>AU</v>
          </cell>
          <cell r="I2934" t="str">
            <v>AUD</v>
          </cell>
          <cell r="J2934">
            <v>1424516400</v>
          </cell>
          <cell r="K2934">
            <v>1421812637</v>
          </cell>
          <cell r="L2934" t="b">
            <v>0</v>
          </cell>
          <cell r="M2934">
            <v>38</v>
          </cell>
          <cell r="N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>
            <v>103</v>
          </cell>
          <cell r="H2935" t="str">
            <v>US</v>
          </cell>
          <cell r="I2935" t="str">
            <v>USD</v>
          </cell>
          <cell r="J2935">
            <v>1465081053</v>
          </cell>
          <cell r="K2935">
            <v>1462489053</v>
          </cell>
          <cell r="L2935" t="b">
            <v>0</v>
          </cell>
          <cell r="M2935">
            <v>54</v>
          </cell>
          <cell r="N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>
            <v>108</v>
          </cell>
          <cell r="H2936" t="str">
            <v>CA</v>
          </cell>
          <cell r="I2936" t="str">
            <v>CAD</v>
          </cell>
          <cell r="J2936">
            <v>1402845364</v>
          </cell>
          <cell r="K2936">
            <v>1400253364</v>
          </cell>
          <cell r="L2936" t="b">
            <v>0</v>
          </cell>
          <cell r="M2936">
            <v>37</v>
          </cell>
          <cell r="N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>
            <v>101</v>
          </cell>
          <cell r="H2937" t="str">
            <v>US</v>
          </cell>
          <cell r="I2937" t="str">
            <v>USD</v>
          </cell>
          <cell r="J2937">
            <v>1472490000</v>
          </cell>
          <cell r="K2937">
            <v>1467468008</v>
          </cell>
          <cell r="L2937" t="b">
            <v>0</v>
          </cell>
          <cell r="M2937">
            <v>39</v>
          </cell>
          <cell r="N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>
            <v>128</v>
          </cell>
          <cell r="H2938" t="str">
            <v>US</v>
          </cell>
          <cell r="I2938" t="str">
            <v>USD</v>
          </cell>
          <cell r="J2938">
            <v>1413176340</v>
          </cell>
          <cell r="K2938">
            <v>1412091423</v>
          </cell>
          <cell r="L2938" t="b">
            <v>0</v>
          </cell>
          <cell r="M2938">
            <v>34</v>
          </cell>
          <cell r="N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>
            <v>133</v>
          </cell>
          <cell r="H2939" t="str">
            <v>GB</v>
          </cell>
          <cell r="I2939" t="str">
            <v>GBP</v>
          </cell>
          <cell r="J2939">
            <v>1405249113</v>
          </cell>
          <cell r="K2939">
            <v>1402657113</v>
          </cell>
          <cell r="L2939" t="b">
            <v>0</v>
          </cell>
          <cell r="M2939">
            <v>55</v>
          </cell>
          <cell r="N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>
            <v>101</v>
          </cell>
          <cell r="H2940" t="str">
            <v>US</v>
          </cell>
          <cell r="I2940" t="str">
            <v>USD</v>
          </cell>
          <cell r="J2940">
            <v>1422636814</v>
          </cell>
          <cell r="K2940">
            <v>1420044814</v>
          </cell>
          <cell r="L2940" t="b">
            <v>0</v>
          </cell>
          <cell r="M2940">
            <v>32</v>
          </cell>
          <cell r="N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>
            <v>103</v>
          </cell>
          <cell r="H2941" t="str">
            <v>US</v>
          </cell>
          <cell r="I2941" t="str">
            <v>USD</v>
          </cell>
          <cell r="J2941">
            <v>1409187600</v>
          </cell>
          <cell r="K2941">
            <v>1406316312</v>
          </cell>
          <cell r="L2941" t="b">
            <v>0</v>
          </cell>
          <cell r="M2941">
            <v>25</v>
          </cell>
          <cell r="N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>
            <v>107</v>
          </cell>
          <cell r="H2942" t="str">
            <v>US</v>
          </cell>
          <cell r="I2942" t="str">
            <v>USD</v>
          </cell>
          <cell r="J2942">
            <v>1421606018</v>
          </cell>
          <cell r="K2942">
            <v>1418150018</v>
          </cell>
          <cell r="L2942" t="b">
            <v>0</v>
          </cell>
          <cell r="M2942">
            <v>33</v>
          </cell>
          <cell r="N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>
            <v>0</v>
          </cell>
          <cell r="H2943" t="str">
            <v>US</v>
          </cell>
          <cell r="I2943" t="str">
            <v>USD</v>
          </cell>
          <cell r="J2943">
            <v>1425250955</v>
          </cell>
          <cell r="K2943">
            <v>1422658955</v>
          </cell>
          <cell r="L2943" t="b">
            <v>0</v>
          </cell>
          <cell r="M2943">
            <v>1</v>
          </cell>
          <cell r="N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>
            <v>20</v>
          </cell>
          <cell r="H2944" t="str">
            <v>CA</v>
          </cell>
          <cell r="I2944" t="str">
            <v>CAD</v>
          </cell>
          <cell r="J2944">
            <v>1450297080</v>
          </cell>
          <cell r="K2944">
            <v>1448565459</v>
          </cell>
          <cell r="L2944" t="b">
            <v>0</v>
          </cell>
          <cell r="M2944">
            <v>202</v>
          </cell>
          <cell r="N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>
            <v>0</v>
          </cell>
          <cell r="H2945" t="str">
            <v>US</v>
          </cell>
          <cell r="I2945" t="str">
            <v>USD</v>
          </cell>
          <cell r="J2945">
            <v>1428894380</v>
          </cell>
          <cell r="K2945">
            <v>1426302380</v>
          </cell>
          <cell r="L2945" t="b">
            <v>0</v>
          </cell>
          <cell r="M2945">
            <v>0</v>
          </cell>
          <cell r="N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>
            <v>1</v>
          </cell>
          <cell r="H2946" t="str">
            <v>US</v>
          </cell>
          <cell r="I2946" t="str">
            <v>USD</v>
          </cell>
          <cell r="J2946">
            <v>1433714198</v>
          </cell>
          <cell r="K2946">
            <v>1431122198</v>
          </cell>
          <cell r="L2946" t="b">
            <v>0</v>
          </cell>
          <cell r="M2946">
            <v>1</v>
          </cell>
          <cell r="N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>
            <v>0</v>
          </cell>
          <cell r="H2947" t="str">
            <v>US</v>
          </cell>
          <cell r="I2947" t="str">
            <v>USD</v>
          </cell>
          <cell r="J2947">
            <v>1432437660</v>
          </cell>
          <cell r="K2947">
            <v>1429845660</v>
          </cell>
          <cell r="L2947" t="b">
            <v>0</v>
          </cell>
          <cell r="M2947">
            <v>0</v>
          </cell>
          <cell r="N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>
            <v>0</v>
          </cell>
          <cell r="H2948" t="str">
            <v>GB</v>
          </cell>
          <cell r="I2948" t="str">
            <v>GBP</v>
          </cell>
          <cell r="J2948">
            <v>1471265092</v>
          </cell>
          <cell r="K2948">
            <v>1468673092</v>
          </cell>
          <cell r="L2948" t="b">
            <v>0</v>
          </cell>
          <cell r="M2948">
            <v>2</v>
          </cell>
          <cell r="N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>
            <v>4</v>
          </cell>
          <cell r="H2949" t="str">
            <v>US</v>
          </cell>
          <cell r="I2949" t="str">
            <v>USD</v>
          </cell>
          <cell r="J2949">
            <v>1480007460</v>
          </cell>
          <cell r="K2949">
            <v>1475760567</v>
          </cell>
          <cell r="L2949" t="b">
            <v>0</v>
          </cell>
          <cell r="M2949">
            <v>13</v>
          </cell>
          <cell r="N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>
            <v>0</v>
          </cell>
          <cell r="H2950" t="str">
            <v>US</v>
          </cell>
          <cell r="I2950" t="str">
            <v>USD</v>
          </cell>
          <cell r="J2950">
            <v>1433259293</v>
          </cell>
          <cell r="K2950">
            <v>1428075293</v>
          </cell>
          <cell r="L2950" t="b">
            <v>0</v>
          </cell>
          <cell r="M2950">
            <v>9</v>
          </cell>
          <cell r="N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>
            <v>3</v>
          </cell>
          <cell r="H2951" t="str">
            <v>US</v>
          </cell>
          <cell r="I2951" t="str">
            <v>USD</v>
          </cell>
          <cell r="J2951">
            <v>1447965917</v>
          </cell>
          <cell r="K2951">
            <v>1445370317</v>
          </cell>
          <cell r="L2951" t="b">
            <v>0</v>
          </cell>
          <cell r="M2951">
            <v>2</v>
          </cell>
          <cell r="N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>
            <v>0</v>
          </cell>
          <cell r="H2952" t="str">
            <v>US</v>
          </cell>
          <cell r="I2952" t="str">
            <v>USD</v>
          </cell>
          <cell r="J2952">
            <v>1453538752</v>
          </cell>
          <cell r="K2952">
            <v>1450946752</v>
          </cell>
          <cell r="L2952" t="b">
            <v>0</v>
          </cell>
          <cell r="M2952">
            <v>0</v>
          </cell>
          <cell r="N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>
            <v>2</v>
          </cell>
          <cell r="H2953" t="str">
            <v>US</v>
          </cell>
          <cell r="I2953" t="str">
            <v>USD</v>
          </cell>
          <cell r="J2953">
            <v>1412536573</v>
          </cell>
          <cell r="K2953">
            <v>1408648573</v>
          </cell>
          <cell r="L2953" t="b">
            <v>0</v>
          </cell>
          <cell r="M2953">
            <v>58</v>
          </cell>
          <cell r="N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>
            <v>8</v>
          </cell>
          <cell r="H2954" t="str">
            <v>US</v>
          </cell>
          <cell r="I2954" t="str">
            <v>USD</v>
          </cell>
          <cell r="J2954">
            <v>1476676800</v>
          </cell>
          <cell r="K2954">
            <v>1473957239</v>
          </cell>
          <cell r="L2954" t="b">
            <v>0</v>
          </cell>
          <cell r="M2954">
            <v>8</v>
          </cell>
          <cell r="N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>
            <v>0</v>
          </cell>
          <cell r="H2955" t="str">
            <v>US</v>
          </cell>
          <cell r="I2955" t="str">
            <v>USD</v>
          </cell>
          <cell r="J2955">
            <v>1444330821</v>
          </cell>
          <cell r="K2955">
            <v>1441738821</v>
          </cell>
          <cell r="L2955" t="b">
            <v>0</v>
          </cell>
          <cell r="M2955">
            <v>3</v>
          </cell>
          <cell r="N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>
            <v>0</v>
          </cell>
          <cell r="H2956" t="str">
            <v>US</v>
          </cell>
          <cell r="I2956" t="str">
            <v>USD</v>
          </cell>
          <cell r="J2956">
            <v>1489669203</v>
          </cell>
          <cell r="K2956">
            <v>1487944803</v>
          </cell>
          <cell r="L2956" t="b">
            <v>0</v>
          </cell>
          <cell r="M2956">
            <v>0</v>
          </cell>
          <cell r="N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>
            <v>60</v>
          </cell>
          <cell r="H2957" t="str">
            <v>US</v>
          </cell>
          <cell r="I2957" t="str">
            <v>USD</v>
          </cell>
          <cell r="J2957">
            <v>1434476849</v>
          </cell>
          <cell r="K2957">
            <v>1431884849</v>
          </cell>
          <cell r="L2957" t="b">
            <v>0</v>
          </cell>
          <cell r="M2957">
            <v>11</v>
          </cell>
          <cell r="N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>
            <v>17</v>
          </cell>
          <cell r="H2958" t="str">
            <v>US</v>
          </cell>
          <cell r="I2958" t="str">
            <v>USD</v>
          </cell>
          <cell r="J2958">
            <v>1462402850</v>
          </cell>
          <cell r="K2958">
            <v>1459810850</v>
          </cell>
          <cell r="L2958" t="b">
            <v>0</v>
          </cell>
          <cell r="M2958">
            <v>20</v>
          </cell>
          <cell r="N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>
            <v>2</v>
          </cell>
          <cell r="H2959" t="str">
            <v>US</v>
          </cell>
          <cell r="I2959" t="str">
            <v>USD</v>
          </cell>
          <cell r="J2959">
            <v>1427498172</v>
          </cell>
          <cell r="K2959">
            <v>1422317772</v>
          </cell>
          <cell r="L2959" t="b">
            <v>0</v>
          </cell>
          <cell r="M2959">
            <v>3</v>
          </cell>
          <cell r="N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>
            <v>0</v>
          </cell>
          <cell r="H2960" t="str">
            <v>US</v>
          </cell>
          <cell r="I2960" t="str">
            <v>USD</v>
          </cell>
          <cell r="J2960">
            <v>1462729317</v>
          </cell>
          <cell r="K2960">
            <v>1457548917</v>
          </cell>
          <cell r="L2960" t="b">
            <v>0</v>
          </cell>
          <cell r="M2960">
            <v>0</v>
          </cell>
          <cell r="N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>
            <v>0</v>
          </cell>
          <cell r="H2961" t="str">
            <v>GB</v>
          </cell>
          <cell r="I2961" t="str">
            <v>GBP</v>
          </cell>
          <cell r="J2961">
            <v>1465258325</v>
          </cell>
          <cell r="K2961">
            <v>1462666325</v>
          </cell>
          <cell r="L2961" t="b">
            <v>0</v>
          </cell>
          <cell r="M2961">
            <v>0</v>
          </cell>
          <cell r="N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>
            <v>0</v>
          </cell>
          <cell r="H2962" t="str">
            <v>US</v>
          </cell>
          <cell r="I2962" t="str">
            <v>USD</v>
          </cell>
          <cell r="J2962">
            <v>1410459023</v>
          </cell>
          <cell r="K2962">
            <v>1407867023</v>
          </cell>
          <cell r="L2962" t="b">
            <v>0</v>
          </cell>
          <cell r="M2962">
            <v>0</v>
          </cell>
          <cell r="N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>
            <v>110</v>
          </cell>
          <cell r="H2963" t="str">
            <v>US</v>
          </cell>
          <cell r="I2963" t="str">
            <v>USD</v>
          </cell>
          <cell r="J2963">
            <v>1427342400</v>
          </cell>
          <cell r="K2963">
            <v>1424927159</v>
          </cell>
          <cell r="L2963" t="b">
            <v>0</v>
          </cell>
          <cell r="M2963">
            <v>108</v>
          </cell>
          <cell r="N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>
            <v>122</v>
          </cell>
          <cell r="H2964" t="str">
            <v>US</v>
          </cell>
          <cell r="I2964" t="str">
            <v>USD</v>
          </cell>
          <cell r="J2964">
            <v>1425193140</v>
          </cell>
          <cell r="K2964">
            <v>1422769906</v>
          </cell>
          <cell r="L2964" t="b">
            <v>0</v>
          </cell>
          <cell r="M2964">
            <v>20</v>
          </cell>
          <cell r="N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>
            <v>107</v>
          </cell>
          <cell r="H2965" t="str">
            <v>US</v>
          </cell>
          <cell r="I2965" t="str">
            <v>USD</v>
          </cell>
          <cell r="J2965">
            <v>1435835824</v>
          </cell>
          <cell r="K2965">
            <v>1433243824</v>
          </cell>
          <cell r="L2965" t="b">
            <v>0</v>
          </cell>
          <cell r="M2965">
            <v>98</v>
          </cell>
          <cell r="N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>
            <v>101</v>
          </cell>
          <cell r="H2966" t="str">
            <v>US</v>
          </cell>
          <cell r="I2966" t="str">
            <v>USD</v>
          </cell>
          <cell r="J2966">
            <v>1407360720</v>
          </cell>
          <cell r="K2966">
            <v>1404769819</v>
          </cell>
          <cell r="L2966" t="b">
            <v>0</v>
          </cell>
          <cell r="M2966">
            <v>196</v>
          </cell>
          <cell r="N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>
            <v>109</v>
          </cell>
          <cell r="H2967" t="str">
            <v>US</v>
          </cell>
          <cell r="I2967" t="str">
            <v>USD</v>
          </cell>
          <cell r="J2967">
            <v>1436290233</v>
          </cell>
          <cell r="K2967">
            <v>1433698233</v>
          </cell>
          <cell r="L2967" t="b">
            <v>0</v>
          </cell>
          <cell r="M2967">
            <v>39</v>
          </cell>
          <cell r="N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>
            <v>114</v>
          </cell>
          <cell r="H2968" t="str">
            <v>US</v>
          </cell>
          <cell r="I2968" t="str">
            <v>USD</v>
          </cell>
          <cell r="J2968">
            <v>1442425412</v>
          </cell>
          <cell r="K2968">
            <v>1439833412</v>
          </cell>
          <cell r="L2968" t="b">
            <v>0</v>
          </cell>
          <cell r="M2968">
            <v>128</v>
          </cell>
          <cell r="N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>
            <v>114</v>
          </cell>
          <cell r="H2969" t="str">
            <v>US</v>
          </cell>
          <cell r="I2969" t="str">
            <v>USD</v>
          </cell>
          <cell r="J2969">
            <v>1425872692</v>
          </cell>
          <cell r="K2969">
            <v>1423284292</v>
          </cell>
          <cell r="L2969" t="b">
            <v>0</v>
          </cell>
          <cell r="M2969">
            <v>71</v>
          </cell>
          <cell r="N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>
            <v>106</v>
          </cell>
          <cell r="H2970" t="str">
            <v>US</v>
          </cell>
          <cell r="I2970" t="str">
            <v>USD</v>
          </cell>
          <cell r="J2970">
            <v>1471406340</v>
          </cell>
          <cell r="K2970">
            <v>1470227660</v>
          </cell>
          <cell r="L2970" t="b">
            <v>0</v>
          </cell>
          <cell r="M2970">
            <v>47</v>
          </cell>
          <cell r="N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>
            <v>163</v>
          </cell>
          <cell r="H2971" t="str">
            <v>CA</v>
          </cell>
          <cell r="I2971" t="str">
            <v>CAD</v>
          </cell>
          <cell r="J2971">
            <v>1430693460</v>
          </cell>
          <cell r="K2971">
            <v>1428087153</v>
          </cell>
          <cell r="L2971" t="b">
            <v>0</v>
          </cell>
          <cell r="M2971">
            <v>17</v>
          </cell>
          <cell r="N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>
            <v>106</v>
          </cell>
          <cell r="H2972" t="str">
            <v>US</v>
          </cell>
          <cell r="I2972" t="str">
            <v>USD</v>
          </cell>
          <cell r="J2972">
            <v>1405699451</v>
          </cell>
          <cell r="K2972">
            <v>1403107451</v>
          </cell>
          <cell r="L2972" t="b">
            <v>0</v>
          </cell>
          <cell r="M2972">
            <v>91</v>
          </cell>
          <cell r="N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>
            <v>100</v>
          </cell>
          <cell r="H2973" t="str">
            <v>US</v>
          </cell>
          <cell r="I2973" t="str">
            <v>USD</v>
          </cell>
          <cell r="J2973">
            <v>1409500078</v>
          </cell>
          <cell r="K2973">
            <v>1406908078</v>
          </cell>
          <cell r="L2973" t="b">
            <v>0</v>
          </cell>
          <cell r="M2973">
            <v>43</v>
          </cell>
          <cell r="N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>
            <v>105</v>
          </cell>
          <cell r="H2974" t="str">
            <v>US</v>
          </cell>
          <cell r="I2974" t="str">
            <v>USD</v>
          </cell>
          <cell r="J2974">
            <v>1480899600</v>
          </cell>
          <cell r="K2974">
            <v>1479609520</v>
          </cell>
          <cell r="L2974" t="b">
            <v>0</v>
          </cell>
          <cell r="M2974">
            <v>17</v>
          </cell>
          <cell r="N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>
            <v>175</v>
          </cell>
          <cell r="H2975" t="str">
            <v>US</v>
          </cell>
          <cell r="I2975" t="str">
            <v>USD</v>
          </cell>
          <cell r="J2975">
            <v>1451620800</v>
          </cell>
          <cell r="K2975">
            <v>1449171508</v>
          </cell>
          <cell r="L2975" t="b">
            <v>0</v>
          </cell>
          <cell r="M2975">
            <v>33</v>
          </cell>
          <cell r="N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>
            <v>102</v>
          </cell>
          <cell r="H2976" t="str">
            <v>US</v>
          </cell>
          <cell r="I2976" t="str">
            <v>USD</v>
          </cell>
          <cell r="J2976">
            <v>1411695300</v>
          </cell>
          <cell r="K2976">
            <v>1409275671</v>
          </cell>
          <cell r="L2976" t="b">
            <v>0</v>
          </cell>
          <cell r="M2976">
            <v>87</v>
          </cell>
          <cell r="N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>
            <v>100</v>
          </cell>
          <cell r="H2977" t="str">
            <v>US</v>
          </cell>
          <cell r="I2977" t="str">
            <v>USD</v>
          </cell>
          <cell r="J2977">
            <v>1417057200</v>
          </cell>
          <cell r="K2977">
            <v>1414599886</v>
          </cell>
          <cell r="L2977" t="b">
            <v>0</v>
          </cell>
          <cell r="M2977">
            <v>113</v>
          </cell>
          <cell r="N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>
            <v>171</v>
          </cell>
          <cell r="H2978" t="str">
            <v>GB</v>
          </cell>
          <cell r="I2978" t="str">
            <v>GBP</v>
          </cell>
          <cell r="J2978">
            <v>1457870400</v>
          </cell>
          <cell r="K2978">
            <v>1456421530</v>
          </cell>
          <cell r="L2978" t="b">
            <v>0</v>
          </cell>
          <cell r="M2978">
            <v>14</v>
          </cell>
          <cell r="N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>
            <v>114</v>
          </cell>
          <cell r="H2979" t="str">
            <v>US</v>
          </cell>
          <cell r="I2979" t="str">
            <v>USD</v>
          </cell>
          <cell r="J2979">
            <v>1427076840</v>
          </cell>
          <cell r="K2979">
            <v>1421960934</v>
          </cell>
          <cell r="L2979" t="b">
            <v>0</v>
          </cell>
          <cell r="M2979">
            <v>30</v>
          </cell>
          <cell r="N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>
            <v>129</v>
          </cell>
          <cell r="H2980" t="str">
            <v>US</v>
          </cell>
          <cell r="I2980" t="str">
            <v>USD</v>
          </cell>
          <cell r="J2980">
            <v>1413784740</v>
          </cell>
          <cell r="K2980">
            <v>1412954547</v>
          </cell>
          <cell r="L2980" t="b">
            <v>0</v>
          </cell>
          <cell r="M2980">
            <v>16</v>
          </cell>
          <cell r="N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>
            <v>101</v>
          </cell>
          <cell r="H2981" t="str">
            <v>US</v>
          </cell>
          <cell r="I2981" t="str">
            <v>USD</v>
          </cell>
          <cell r="J2981">
            <v>1420524000</v>
          </cell>
          <cell r="K2981">
            <v>1419104823</v>
          </cell>
          <cell r="L2981" t="b">
            <v>0</v>
          </cell>
          <cell r="M2981">
            <v>46</v>
          </cell>
          <cell r="N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>
            <v>109</v>
          </cell>
          <cell r="H2982" t="str">
            <v>US</v>
          </cell>
          <cell r="I2982" t="str">
            <v>USD</v>
          </cell>
          <cell r="J2982">
            <v>1440381600</v>
          </cell>
          <cell r="K2982">
            <v>1438639130</v>
          </cell>
          <cell r="L2982" t="b">
            <v>0</v>
          </cell>
          <cell r="M2982">
            <v>24</v>
          </cell>
          <cell r="N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>
            <v>129</v>
          </cell>
          <cell r="H2983" t="str">
            <v>IE</v>
          </cell>
          <cell r="I2983" t="str">
            <v>EUR</v>
          </cell>
          <cell r="J2983">
            <v>1443014756</v>
          </cell>
          <cell r="K2983">
            <v>1439126756</v>
          </cell>
          <cell r="L2983" t="b">
            <v>1</v>
          </cell>
          <cell r="M2983">
            <v>97</v>
          </cell>
          <cell r="N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>
            <v>102</v>
          </cell>
          <cell r="H2984" t="str">
            <v>GB</v>
          </cell>
          <cell r="I2984" t="str">
            <v>GBP</v>
          </cell>
          <cell r="J2984">
            <v>1455208143</v>
          </cell>
          <cell r="K2984">
            <v>1452616143</v>
          </cell>
          <cell r="L2984" t="b">
            <v>1</v>
          </cell>
          <cell r="M2984">
            <v>59</v>
          </cell>
          <cell r="N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>
            <v>147</v>
          </cell>
          <cell r="H2985" t="str">
            <v>US</v>
          </cell>
          <cell r="I2985" t="str">
            <v>USD</v>
          </cell>
          <cell r="J2985">
            <v>1415722236</v>
          </cell>
          <cell r="K2985">
            <v>1410534636</v>
          </cell>
          <cell r="L2985" t="b">
            <v>1</v>
          </cell>
          <cell r="M2985">
            <v>1095</v>
          </cell>
          <cell r="N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>
            <v>100</v>
          </cell>
          <cell r="H2986" t="str">
            <v>US</v>
          </cell>
          <cell r="I2986" t="str">
            <v>USD</v>
          </cell>
          <cell r="J2986">
            <v>1472020881</v>
          </cell>
          <cell r="K2986">
            <v>1469428881</v>
          </cell>
          <cell r="L2986" t="b">
            <v>1</v>
          </cell>
          <cell r="M2986">
            <v>218</v>
          </cell>
          <cell r="N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>
            <v>122</v>
          </cell>
          <cell r="H2987" t="str">
            <v>NZ</v>
          </cell>
          <cell r="I2987" t="str">
            <v>NZD</v>
          </cell>
          <cell r="J2987">
            <v>1477886400</v>
          </cell>
          <cell r="K2987">
            <v>1476228128</v>
          </cell>
          <cell r="L2987" t="b">
            <v>0</v>
          </cell>
          <cell r="M2987">
            <v>111</v>
          </cell>
          <cell r="N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>
            <v>106</v>
          </cell>
          <cell r="H2988" t="str">
            <v>GB</v>
          </cell>
          <cell r="I2988" t="str">
            <v>GBP</v>
          </cell>
          <cell r="J2988">
            <v>1462100406</v>
          </cell>
          <cell r="K2988">
            <v>1456920006</v>
          </cell>
          <cell r="L2988" t="b">
            <v>0</v>
          </cell>
          <cell r="M2988">
            <v>56</v>
          </cell>
          <cell r="N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>
            <v>110</v>
          </cell>
          <cell r="H2989" t="str">
            <v>US</v>
          </cell>
          <cell r="I2989" t="str">
            <v>USD</v>
          </cell>
          <cell r="J2989">
            <v>1476316800</v>
          </cell>
          <cell r="K2989">
            <v>1473837751</v>
          </cell>
          <cell r="L2989" t="b">
            <v>0</v>
          </cell>
          <cell r="M2989">
            <v>265</v>
          </cell>
          <cell r="N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>
            <v>100</v>
          </cell>
          <cell r="H2990" t="str">
            <v>GB</v>
          </cell>
          <cell r="I2990" t="str">
            <v>GBP</v>
          </cell>
          <cell r="J2990">
            <v>1466412081</v>
          </cell>
          <cell r="K2990">
            <v>1463820081</v>
          </cell>
          <cell r="L2990" t="b">
            <v>0</v>
          </cell>
          <cell r="M2990">
            <v>28</v>
          </cell>
          <cell r="N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>
            <v>177</v>
          </cell>
          <cell r="H2991" t="str">
            <v>US</v>
          </cell>
          <cell r="I2991" t="str">
            <v>USD</v>
          </cell>
          <cell r="J2991">
            <v>1450673940</v>
          </cell>
          <cell r="K2991">
            <v>1448756962</v>
          </cell>
          <cell r="L2991" t="b">
            <v>0</v>
          </cell>
          <cell r="M2991">
            <v>364</v>
          </cell>
          <cell r="N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>
            <v>100</v>
          </cell>
          <cell r="H2992" t="str">
            <v>US</v>
          </cell>
          <cell r="I2992" t="str">
            <v>USD</v>
          </cell>
          <cell r="J2992">
            <v>1452174420</v>
          </cell>
          <cell r="K2992">
            <v>1449150420</v>
          </cell>
          <cell r="L2992" t="b">
            <v>0</v>
          </cell>
          <cell r="M2992">
            <v>27</v>
          </cell>
          <cell r="N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>
            <v>103</v>
          </cell>
          <cell r="H2993" t="str">
            <v>US</v>
          </cell>
          <cell r="I2993" t="str">
            <v>USD</v>
          </cell>
          <cell r="J2993">
            <v>1485547530</v>
          </cell>
          <cell r="K2993">
            <v>1483646730</v>
          </cell>
          <cell r="L2993" t="b">
            <v>0</v>
          </cell>
          <cell r="M2993">
            <v>93</v>
          </cell>
          <cell r="N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>
            <v>105</v>
          </cell>
          <cell r="H2994" t="str">
            <v>US</v>
          </cell>
          <cell r="I2994" t="str">
            <v>USD</v>
          </cell>
          <cell r="J2994">
            <v>1476037510</v>
          </cell>
          <cell r="K2994">
            <v>1473445510</v>
          </cell>
          <cell r="L2994" t="b">
            <v>0</v>
          </cell>
          <cell r="M2994">
            <v>64</v>
          </cell>
          <cell r="N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>
            <v>100</v>
          </cell>
          <cell r="H2995" t="str">
            <v>US</v>
          </cell>
          <cell r="I2995" t="str">
            <v>USD</v>
          </cell>
          <cell r="J2995">
            <v>1455998867</v>
          </cell>
          <cell r="K2995">
            <v>1453406867</v>
          </cell>
          <cell r="L2995" t="b">
            <v>0</v>
          </cell>
          <cell r="M2995">
            <v>22</v>
          </cell>
          <cell r="N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>
            <v>458</v>
          </cell>
          <cell r="H2996" t="str">
            <v>GB</v>
          </cell>
          <cell r="I2996" t="str">
            <v>GBP</v>
          </cell>
          <cell r="J2996">
            <v>1412335772</v>
          </cell>
          <cell r="K2996">
            <v>1409743772</v>
          </cell>
          <cell r="L2996" t="b">
            <v>0</v>
          </cell>
          <cell r="M2996">
            <v>59</v>
          </cell>
          <cell r="N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>
            <v>105</v>
          </cell>
          <cell r="H2997" t="str">
            <v>US</v>
          </cell>
          <cell r="I2997" t="str">
            <v>USD</v>
          </cell>
          <cell r="J2997">
            <v>1484841471</v>
          </cell>
          <cell r="K2997">
            <v>1482249471</v>
          </cell>
          <cell r="L2997" t="b">
            <v>0</v>
          </cell>
          <cell r="M2997">
            <v>249</v>
          </cell>
          <cell r="N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>
            <v>172</v>
          </cell>
          <cell r="H2998" t="str">
            <v>US</v>
          </cell>
          <cell r="I2998" t="str">
            <v>USD</v>
          </cell>
          <cell r="J2998">
            <v>1432677240</v>
          </cell>
          <cell r="K2998">
            <v>1427493240</v>
          </cell>
          <cell r="L2998" t="b">
            <v>0</v>
          </cell>
          <cell r="M2998">
            <v>392</v>
          </cell>
          <cell r="N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>
            <v>104</v>
          </cell>
          <cell r="H2999" t="str">
            <v>US</v>
          </cell>
          <cell r="I2999" t="str">
            <v>USD</v>
          </cell>
          <cell r="J2999">
            <v>1488171540</v>
          </cell>
          <cell r="K2999">
            <v>1486661793</v>
          </cell>
          <cell r="L2999" t="b">
            <v>0</v>
          </cell>
          <cell r="M2999">
            <v>115</v>
          </cell>
          <cell r="N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>
            <v>103</v>
          </cell>
          <cell r="H3000" t="str">
            <v>US</v>
          </cell>
          <cell r="I3000" t="str">
            <v>USD</v>
          </cell>
          <cell r="J3000">
            <v>1402892700</v>
          </cell>
          <cell r="K3000">
            <v>1400474329</v>
          </cell>
          <cell r="L3000" t="b">
            <v>0</v>
          </cell>
          <cell r="M3000">
            <v>433</v>
          </cell>
          <cell r="N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>
            <v>119</v>
          </cell>
          <cell r="H3001" t="str">
            <v>US</v>
          </cell>
          <cell r="I3001" t="str">
            <v>USD</v>
          </cell>
          <cell r="J3001">
            <v>1488333600</v>
          </cell>
          <cell r="K3001">
            <v>1487094360</v>
          </cell>
          <cell r="L3001" t="b">
            <v>0</v>
          </cell>
          <cell r="M3001">
            <v>20</v>
          </cell>
          <cell r="N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>
            <v>100</v>
          </cell>
          <cell r="H3002" t="str">
            <v>US</v>
          </cell>
          <cell r="I3002" t="str">
            <v>USD</v>
          </cell>
          <cell r="J3002">
            <v>1485885600</v>
          </cell>
          <cell r="K3002">
            <v>1484682670</v>
          </cell>
          <cell r="L3002" t="b">
            <v>0</v>
          </cell>
          <cell r="M3002">
            <v>8</v>
          </cell>
          <cell r="N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>
            <v>319</v>
          </cell>
          <cell r="H3003" t="str">
            <v>US</v>
          </cell>
          <cell r="I3003" t="str">
            <v>USD</v>
          </cell>
          <cell r="J3003">
            <v>1468445382</v>
          </cell>
          <cell r="K3003">
            <v>1465853382</v>
          </cell>
          <cell r="L3003" t="b">
            <v>0</v>
          </cell>
          <cell r="M3003">
            <v>175</v>
          </cell>
          <cell r="N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>
            <v>109</v>
          </cell>
          <cell r="H3004" t="str">
            <v>US</v>
          </cell>
          <cell r="I3004" t="str">
            <v>USD</v>
          </cell>
          <cell r="J3004">
            <v>1356552252</v>
          </cell>
          <cell r="K3004">
            <v>1353960252</v>
          </cell>
          <cell r="L3004" t="b">
            <v>0</v>
          </cell>
          <cell r="M3004">
            <v>104</v>
          </cell>
          <cell r="N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>
            <v>101</v>
          </cell>
          <cell r="H3005" t="str">
            <v>US</v>
          </cell>
          <cell r="I3005" t="str">
            <v>USD</v>
          </cell>
          <cell r="J3005">
            <v>1456811940</v>
          </cell>
          <cell r="K3005">
            <v>1454098976</v>
          </cell>
          <cell r="L3005" t="b">
            <v>0</v>
          </cell>
          <cell r="M3005">
            <v>17</v>
          </cell>
          <cell r="N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>
            <v>113</v>
          </cell>
          <cell r="H3006" t="str">
            <v>US</v>
          </cell>
          <cell r="I3006" t="str">
            <v>USD</v>
          </cell>
          <cell r="J3006">
            <v>1416089324</v>
          </cell>
          <cell r="K3006">
            <v>1413493724</v>
          </cell>
          <cell r="L3006" t="b">
            <v>0</v>
          </cell>
          <cell r="M3006">
            <v>277</v>
          </cell>
          <cell r="N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>
            <v>120</v>
          </cell>
          <cell r="H3007" t="str">
            <v>US</v>
          </cell>
          <cell r="I3007" t="str">
            <v>USD</v>
          </cell>
          <cell r="J3007">
            <v>1412611905</v>
          </cell>
          <cell r="K3007">
            <v>1410019905</v>
          </cell>
          <cell r="L3007" t="b">
            <v>0</v>
          </cell>
          <cell r="M3007">
            <v>118</v>
          </cell>
          <cell r="N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>
            <v>108</v>
          </cell>
          <cell r="H3008" t="str">
            <v>CA</v>
          </cell>
          <cell r="I3008" t="str">
            <v>CAD</v>
          </cell>
          <cell r="J3008">
            <v>1418580591</v>
          </cell>
          <cell r="K3008">
            <v>1415988591</v>
          </cell>
          <cell r="L3008" t="b">
            <v>0</v>
          </cell>
          <cell r="M3008">
            <v>97</v>
          </cell>
          <cell r="N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>
            <v>180</v>
          </cell>
          <cell r="H3009" t="str">
            <v>US</v>
          </cell>
          <cell r="I3009" t="str">
            <v>USD</v>
          </cell>
          <cell r="J3009">
            <v>1429938683</v>
          </cell>
          <cell r="K3009">
            <v>1428124283</v>
          </cell>
          <cell r="L3009" t="b">
            <v>0</v>
          </cell>
          <cell r="M3009">
            <v>20</v>
          </cell>
          <cell r="N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>
            <v>101</v>
          </cell>
          <cell r="H3010" t="str">
            <v>US</v>
          </cell>
          <cell r="I3010" t="str">
            <v>USD</v>
          </cell>
          <cell r="J3010">
            <v>1453352719</v>
          </cell>
          <cell r="K3010">
            <v>1450760719</v>
          </cell>
          <cell r="L3010" t="b">
            <v>0</v>
          </cell>
          <cell r="M3010">
            <v>26</v>
          </cell>
          <cell r="N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>
            <v>120</v>
          </cell>
          <cell r="H3011" t="str">
            <v>US</v>
          </cell>
          <cell r="I3011" t="str">
            <v>USD</v>
          </cell>
          <cell r="J3011">
            <v>1417012840</v>
          </cell>
          <cell r="K3011">
            <v>1414417240</v>
          </cell>
          <cell r="L3011" t="b">
            <v>0</v>
          </cell>
          <cell r="M3011">
            <v>128</v>
          </cell>
          <cell r="N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>
            <v>158</v>
          </cell>
          <cell r="H3012" t="str">
            <v>US</v>
          </cell>
          <cell r="I3012" t="str">
            <v>USD</v>
          </cell>
          <cell r="J3012">
            <v>1424548719</v>
          </cell>
          <cell r="K3012">
            <v>1419364719</v>
          </cell>
          <cell r="L3012" t="b">
            <v>0</v>
          </cell>
          <cell r="M3012">
            <v>15</v>
          </cell>
          <cell r="N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>
            <v>124</v>
          </cell>
          <cell r="H3013" t="str">
            <v>ES</v>
          </cell>
          <cell r="I3013" t="str">
            <v>EUR</v>
          </cell>
          <cell r="J3013">
            <v>1450911540</v>
          </cell>
          <cell r="K3013">
            <v>1448536516</v>
          </cell>
          <cell r="L3013" t="b">
            <v>0</v>
          </cell>
          <cell r="M3013">
            <v>25</v>
          </cell>
          <cell r="N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>
            <v>117</v>
          </cell>
          <cell r="H3014" t="str">
            <v>US</v>
          </cell>
          <cell r="I3014" t="str">
            <v>USD</v>
          </cell>
          <cell r="J3014">
            <v>1423587130</v>
          </cell>
          <cell r="K3014">
            <v>1421772730</v>
          </cell>
          <cell r="L3014" t="b">
            <v>0</v>
          </cell>
          <cell r="M3014">
            <v>55</v>
          </cell>
          <cell r="N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>
            <v>157</v>
          </cell>
          <cell r="H3015" t="str">
            <v>US</v>
          </cell>
          <cell r="I3015" t="str">
            <v>USD</v>
          </cell>
          <cell r="J3015">
            <v>1434917049</v>
          </cell>
          <cell r="K3015">
            <v>1432325049</v>
          </cell>
          <cell r="L3015" t="b">
            <v>0</v>
          </cell>
          <cell r="M3015">
            <v>107</v>
          </cell>
          <cell r="N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>
            <v>113</v>
          </cell>
          <cell r="H3016" t="str">
            <v>US</v>
          </cell>
          <cell r="I3016" t="str">
            <v>USD</v>
          </cell>
          <cell r="J3016">
            <v>1415163600</v>
          </cell>
          <cell r="K3016">
            <v>1412737080</v>
          </cell>
          <cell r="L3016" t="b">
            <v>0</v>
          </cell>
          <cell r="M3016">
            <v>557</v>
          </cell>
          <cell r="N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>
            <v>103</v>
          </cell>
          <cell r="H3017" t="str">
            <v>US</v>
          </cell>
          <cell r="I3017" t="str">
            <v>USD</v>
          </cell>
          <cell r="J3017">
            <v>1402459200</v>
          </cell>
          <cell r="K3017">
            <v>1401125238</v>
          </cell>
          <cell r="L3017" t="b">
            <v>0</v>
          </cell>
          <cell r="M3017">
            <v>40</v>
          </cell>
          <cell r="N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>
            <v>103</v>
          </cell>
          <cell r="H3018" t="str">
            <v>US</v>
          </cell>
          <cell r="I3018" t="str">
            <v>USD</v>
          </cell>
          <cell r="J3018">
            <v>1405688952</v>
          </cell>
          <cell r="K3018">
            <v>1400504952</v>
          </cell>
          <cell r="L3018" t="b">
            <v>0</v>
          </cell>
          <cell r="M3018">
            <v>36</v>
          </cell>
          <cell r="N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>
            <v>106</v>
          </cell>
          <cell r="H3019" t="str">
            <v>US</v>
          </cell>
          <cell r="I3019" t="str">
            <v>USD</v>
          </cell>
          <cell r="J3019">
            <v>1408566243</v>
          </cell>
          <cell r="K3019">
            <v>1405974243</v>
          </cell>
          <cell r="L3019" t="b">
            <v>0</v>
          </cell>
          <cell r="M3019">
            <v>159</v>
          </cell>
          <cell r="N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>
            <v>101</v>
          </cell>
          <cell r="H3020" t="str">
            <v>FR</v>
          </cell>
          <cell r="I3020" t="str">
            <v>EUR</v>
          </cell>
          <cell r="J3020">
            <v>1437429600</v>
          </cell>
          <cell r="K3020">
            <v>1433747376</v>
          </cell>
          <cell r="L3020" t="b">
            <v>0</v>
          </cell>
          <cell r="M3020">
            <v>41</v>
          </cell>
          <cell r="N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>
            <v>121</v>
          </cell>
          <cell r="H3021" t="str">
            <v>US</v>
          </cell>
          <cell r="I3021" t="str">
            <v>USD</v>
          </cell>
          <cell r="J3021">
            <v>1401159600</v>
          </cell>
          <cell r="K3021">
            <v>1398801620</v>
          </cell>
          <cell r="L3021" t="b">
            <v>0</v>
          </cell>
          <cell r="M3021">
            <v>226</v>
          </cell>
          <cell r="N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>
            <v>101</v>
          </cell>
          <cell r="H3022" t="str">
            <v>US</v>
          </cell>
          <cell r="I3022" t="str">
            <v>USD</v>
          </cell>
          <cell r="J3022">
            <v>1439583533</v>
          </cell>
          <cell r="K3022">
            <v>1434399533</v>
          </cell>
          <cell r="L3022" t="b">
            <v>0</v>
          </cell>
          <cell r="M3022">
            <v>30</v>
          </cell>
          <cell r="N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>
            <v>116</v>
          </cell>
          <cell r="H3023" t="str">
            <v>US</v>
          </cell>
          <cell r="I3023" t="str">
            <v>USD</v>
          </cell>
          <cell r="J3023">
            <v>1479794340</v>
          </cell>
          <cell r="K3023">
            <v>1476715869</v>
          </cell>
          <cell r="L3023" t="b">
            <v>0</v>
          </cell>
          <cell r="M3023">
            <v>103</v>
          </cell>
          <cell r="N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>
            <v>101</v>
          </cell>
          <cell r="H3024" t="str">
            <v>US</v>
          </cell>
          <cell r="I3024" t="str">
            <v>USD</v>
          </cell>
          <cell r="J3024">
            <v>1472338409</v>
          </cell>
          <cell r="K3024">
            <v>1468450409</v>
          </cell>
          <cell r="L3024" t="b">
            <v>0</v>
          </cell>
          <cell r="M3024">
            <v>62</v>
          </cell>
          <cell r="N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>
            <v>103</v>
          </cell>
          <cell r="H3025" t="str">
            <v>GB</v>
          </cell>
          <cell r="I3025" t="str">
            <v>GBP</v>
          </cell>
          <cell r="J3025">
            <v>1434039186</v>
          </cell>
          <cell r="K3025">
            <v>1430151186</v>
          </cell>
          <cell r="L3025" t="b">
            <v>0</v>
          </cell>
          <cell r="M3025">
            <v>6</v>
          </cell>
          <cell r="N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>
            <v>246</v>
          </cell>
          <cell r="H3026" t="str">
            <v>US</v>
          </cell>
          <cell r="I3026" t="str">
            <v>USD</v>
          </cell>
          <cell r="J3026">
            <v>1349567475</v>
          </cell>
          <cell r="K3026">
            <v>1346975475</v>
          </cell>
          <cell r="L3026" t="b">
            <v>0</v>
          </cell>
          <cell r="M3026">
            <v>182</v>
          </cell>
          <cell r="N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>
            <v>302</v>
          </cell>
          <cell r="H3027" t="str">
            <v>GB</v>
          </cell>
          <cell r="I3027" t="str">
            <v>GBP</v>
          </cell>
          <cell r="J3027">
            <v>1401465600</v>
          </cell>
          <cell r="K3027">
            <v>1399032813</v>
          </cell>
          <cell r="L3027" t="b">
            <v>0</v>
          </cell>
          <cell r="M3027">
            <v>145</v>
          </cell>
          <cell r="N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>
            <v>143</v>
          </cell>
          <cell r="H3028" t="str">
            <v>GB</v>
          </cell>
          <cell r="I3028" t="str">
            <v>GBP</v>
          </cell>
          <cell r="J3028">
            <v>1488538892</v>
          </cell>
          <cell r="K3028">
            <v>1487329292</v>
          </cell>
          <cell r="L3028" t="b">
            <v>0</v>
          </cell>
          <cell r="M3028">
            <v>25</v>
          </cell>
          <cell r="N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>
            <v>131</v>
          </cell>
          <cell r="H3029" t="str">
            <v>US</v>
          </cell>
          <cell r="I3029" t="str">
            <v>USD</v>
          </cell>
          <cell r="J3029">
            <v>1426866851</v>
          </cell>
          <cell r="K3029">
            <v>1424278451</v>
          </cell>
          <cell r="L3029" t="b">
            <v>0</v>
          </cell>
          <cell r="M3029">
            <v>320</v>
          </cell>
          <cell r="N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>
            <v>168</v>
          </cell>
          <cell r="H3030" t="str">
            <v>US</v>
          </cell>
          <cell r="I3030" t="str">
            <v>USD</v>
          </cell>
          <cell r="J3030">
            <v>1471242025</v>
          </cell>
          <cell r="K3030">
            <v>1468650025</v>
          </cell>
          <cell r="L3030" t="b">
            <v>0</v>
          </cell>
          <cell r="M3030">
            <v>99</v>
          </cell>
          <cell r="N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>
            <v>110</v>
          </cell>
          <cell r="H3031" t="str">
            <v>US</v>
          </cell>
          <cell r="I3031" t="str">
            <v>USD</v>
          </cell>
          <cell r="J3031">
            <v>1416285300</v>
          </cell>
          <cell r="K3031">
            <v>1413824447</v>
          </cell>
          <cell r="L3031" t="b">
            <v>0</v>
          </cell>
          <cell r="M3031">
            <v>348</v>
          </cell>
          <cell r="N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>
            <v>107</v>
          </cell>
          <cell r="H3032" t="str">
            <v>US</v>
          </cell>
          <cell r="I3032" t="str">
            <v>USD</v>
          </cell>
          <cell r="J3032">
            <v>1442426171</v>
          </cell>
          <cell r="K3032">
            <v>1439834171</v>
          </cell>
          <cell r="L3032" t="b">
            <v>0</v>
          </cell>
          <cell r="M3032">
            <v>41</v>
          </cell>
          <cell r="N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>
            <v>100</v>
          </cell>
          <cell r="H3033" t="str">
            <v>US</v>
          </cell>
          <cell r="I3033" t="str">
            <v>USD</v>
          </cell>
          <cell r="J3033">
            <v>1476479447</v>
          </cell>
          <cell r="K3033">
            <v>1471295447</v>
          </cell>
          <cell r="L3033" t="b">
            <v>0</v>
          </cell>
          <cell r="M3033">
            <v>29</v>
          </cell>
          <cell r="N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>
            <v>127</v>
          </cell>
          <cell r="H3034" t="str">
            <v>US</v>
          </cell>
          <cell r="I3034" t="str">
            <v>USD</v>
          </cell>
          <cell r="J3034">
            <v>1441933459</v>
          </cell>
          <cell r="K3034">
            <v>1439341459</v>
          </cell>
          <cell r="L3034" t="b">
            <v>0</v>
          </cell>
          <cell r="M3034">
            <v>25</v>
          </cell>
          <cell r="N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>
            <v>147</v>
          </cell>
          <cell r="H3035" t="str">
            <v>US</v>
          </cell>
          <cell r="I3035" t="str">
            <v>USD</v>
          </cell>
          <cell r="J3035">
            <v>1471487925</v>
          </cell>
          <cell r="K3035">
            <v>1468895925</v>
          </cell>
          <cell r="L3035" t="b">
            <v>0</v>
          </cell>
          <cell r="M3035">
            <v>23</v>
          </cell>
          <cell r="N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>
            <v>113</v>
          </cell>
          <cell r="H3036" t="str">
            <v>US</v>
          </cell>
          <cell r="I3036" t="str">
            <v>USD</v>
          </cell>
          <cell r="J3036">
            <v>1477972740</v>
          </cell>
          <cell r="K3036">
            <v>1475326255</v>
          </cell>
          <cell r="L3036" t="b">
            <v>0</v>
          </cell>
          <cell r="M3036">
            <v>1260</v>
          </cell>
          <cell r="N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>
            <v>109</v>
          </cell>
          <cell r="H3037" t="str">
            <v>US</v>
          </cell>
          <cell r="I3037" t="str">
            <v>USD</v>
          </cell>
          <cell r="J3037">
            <v>1367674009</v>
          </cell>
          <cell r="K3037">
            <v>1365082009</v>
          </cell>
          <cell r="L3037" t="b">
            <v>0</v>
          </cell>
          <cell r="M3037">
            <v>307</v>
          </cell>
          <cell r="N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>
            <v>127</v>
          </cell>
          <cell r="H3038" t="str">
            <v>US</v>
          </cell>
          <cell r="I3038" t="str">
            <v>USD</v>
          </cell>
          <cell r="J3038">
            <v>1376654340</v>
          </cell>
          <cell r="K3038">
            <v>1373568644</v>
          </cell>
          <cell r="L3038" t="b">
            <v>0</v>
          </cell>
          <cell r="M3038">
            <v>329</v>
          </cell>
          <cell r="N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>
            <v>213</v>
          </cell>
          <cell r="H3039" t="str">
            <v>US</v>
          </cell>
          <cell r="I3039" t="str">
            <v>USD</v>
          </cell>
          <cell r="J3039">
            <v>1285995540</v>
          </cell>
          <cell r="K3039">
            <v>1279574773</v>
          </cell>
          <cell r="L3039" t="b">
            <v>0</v>
          </cell>
          <cell r="M3039">
            <v>32</v>
          </cell>
          <cell r="N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>
            <v>101</v>
          </cell>
          <cell r="H3040" t="str">
            <v>US</v>
          </cell>
          <cell r="I3040" t="str">
            <v>USD</v>
          </cell>
          <cell r="J3040">
            <v>1457071397</v>
          </cell>
          <cell r="K3040">
            <v>1451887397</v>
          </cell>
          <cell r="L3040" t="b">
            <v>0</v>
          </cell>
          <cell r="M3040">
            <v>27</v>
          </cell>
          <cell r="N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>
            <v>109</v>
          </cell>
          <cell r="H3041" t="str">
            <v>US</v>
          </cell>
          <cell r="I3041" t="str">
            <v>USD</v>
          </cell>
          <cell r="J3041">
            <v>1388303940</v>
          </cell>
          <cell r="K3041">
            <v>1386011038</v>
          </cell>
          <cell r="L3041" t="b">
            <v>0</v>
          </cell>
          <cell r="M3041">
            <v>236</v>
          </cell>
          <cell r="N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>
            <v>108</v>
          </cell>
          <cell r="H3042" t="str">
            <v>US</v>
          </cell>
          <cell r="I3042" t="str">
            <v>USD</v>
          </cell>
          <cell r="J3042">
            <v>1435359600</v>
          </cell>
          <cell r="K3042">
            <v>1434999621</v>
          </cell>
          <cell r="L3042" t="b">
            <v>0</v>
          </cell>
          <cell r="M3042">
            <v>42</v>
          </cell>
          <cell r="N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>
            <v>110</v>
          </cell>
          <cell r="H3043" t="str">
            <v>US</v>
          </cell>
          <cell r="I3043" t="str">
            <v>USD</v>
          </cell>
          <cell r="J3043">
            <v>1453323048</v>
          </cell>
          <cell r="K3043">
            <v>1450731048</v>
          </cell>
          <cell r="L3043" t="b">
            <v>0</v>
          </cell>
          <cell r="M3043">
            <v>95</v>
          </cell>
          <cell r="N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>
            <v>128</v>
          </cell>
          <cell r="H3044" t="str">
            <v>GB</v>
          </cell>
          <cell r="I3044" t="str">
            <v>GBP</v>
          </cell>
          <cell r="J3044">
            <v>1444149047</v>
          </cell>
          <cell r="K3044">
            <v>1441557047</v>
          </cell>
          <cell r="L3044" t="b">
            <v>0</v>
          </cell>
          <cell r="M3044">
            <v>37</v>
          </cell>
          <cell r="N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>
            <v>110</v>
          </cell>
          <cell r="H3045" t="str">
            <v>CA</v>
          </cell>
          <cell r="I3045" t="str">
            <v>CAD</v>
          </cell>
          <cell r="J3045">
            <v>1429152600</v>
          </cell>
          <cell r="K3045">
            <v>1426815699</v>
          </cell>
          <cell r="L3045" t="b">
            <v>0</v>
          </cell>
          <cell r="M3045">
            <v>128</v>
          </cell>
          <cell r="N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>
            <v>109</v>
          </cell>
          <cell r="H3046" t="str">
            <v>US</v>
          </cell>
          <cell r="I3046" t="str">
            <v>USD</v>
          </cell>
          <cell r="J3046">
            <v>1454433998</v>
          </cell>
          <cell r="K3046">
            <v>1453137998</v>
          </cell>
          <cell r="L3046" t="b">
            <v>0</v>
          </cell>
          <cell r="M3046">
            <v>156</v>
          </cell>
          <cell r="N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>
            <v>133</v>
          </cell>
          <cell r="H3047" t="str">
            <v>US</v>
          </cell>
          <cell r="I3047" t="str">
            <v>USD</v>
          </cell>
          <cell r="J3047">
            <v>1408679055</v>
          </cell>
          <cell r="K3047">
            <v>1406087055</v>
          </cell>
          <cell r="L3047" t="b">
            <v>0</v>
          </cell>
          <cell r="M3047">
            <v>64</v>
          </cell>
          <cell r="N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>
            <v>191</v>
          </cell>
          <cell r="H3048" t="str">
            <v>US</v>
          </cell>
          <cell r="I3048" t="str">
            <v>USD</v>
          </cell>
          <cell r="J3048">
            <v>1410324720</v>
          </cell>
          <cell r="K3048">
            <v>1407784586</v>
          </cell>
          <cell r="L3048" t="b">
            <v>0</v>
          </cell>
          <cell r="M3048">
            <v>58</v>
          </cell>
          <cell r="N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>
            <v>149</v>
          </cell>
          <cell r="H3049" t="str">
            <v>US</v>
          </cell>
          <cell r="I3049" t="str">
            <v>USD</v>
          </cell>
          <cell r="J3049">
            <v>1461762960</v>
          </cell>
          <cell r="K3049">
            <v>1457999054</v>
          </cell>
          <cell r="L3049" t="b">
            <v>0</v>
          </cell>
          <cell r="M3049">
            <v>20</v>
          </cell>
          <cell r="N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>
            <v>166</v>
          </cell>
          <cell r="H3050" t="str">
            <v>US</v>
          </cell>
          <cell r="I3050" t="str">
            <v>USD</v>
          </cell>
          <cell r="J3050">
            <v>1420060920</v>
          </cell>
          <cell r="K3050">
            <v>1417556262</v>
          </cell>
          <cell r="L3050" t="b">
            <v>0</v>
          </cell>
          <cell r="M3050">
            <v>47</v>
          </cell>
          <cell r="N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>
            <v>107</v>
          </cell>
          <cell r="H3051" t="str">
            <v>US</v>
          </cell>
          <cell r="I3051" t="str">
            <v>USD</v>
          </cell>
          <cell r="J3051">
            <v>1434241255</v>
          </cell>
          <cell r="K3051">
            <v>1431649255</v>
          </cell>
          <cell r="L3051" t="b">
            <v>0</v>
          </cell>
          <cell r="M3051">
            <v>54</v>
          </cell>
          <cell r="N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>
            <v>106</v>
          </cell>
          <cell r="H3052" t="str">
            <v>US</v>
          </cell>
          <cell r="I3052" t="str">
            <v>USD</v>
          </cell>
          <cell r="J3052">
            <v>1462420960</v>
          </cell>
          <cell r="K3052">
            <v>1459828960</v>
          </cell>
          <cell r="L3052" t="b">
            <v>0</v>
          </cell>
          <cell r="M3052">
            <v>9</v>
          </cell>
          <cell r="N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>
            <v>24</v>
          </cell>
          <cell r="H3053" t="str">
            <v>GB</v>
          </cell>
          <cell r="I3053" t="str">
            <v>GBP</v>
          </cell>
          <cell r="J3053">
            <v>1486547945</v>
          </cell>
          <cell r="K3053">
            <v>1483955945</v>
          </cell>
          <cell r="L3053" t="b">
            <v>1</v>
          </cell>
          <cell r="M3053">
            <v>35</v>
          </cell>
          <cell r="N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>
            <v>0</v>
          </cell>
          <cell r="H3054" t="str">
            <v>US</v>
          </cell>
          <cell r="I3054" t="str">
            <v>USD</v>
          </cell>
          <cell r="J3054">
            <v>1432828740</v>
          </cell>
          <cell r="K3054">
            <v>1430237094</v>
          </cell>
          <cell r="L3054" t="b">
            <v>0</v>
          </cell>
          <cell r="M3054">
            <v>2</v>
          </cell>
          <cell r="N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>
            <v>0</v>
          </cell>
          <cell r="H3055" t="str">
            <v>US</v>
          </cell>
          <cell r="I3055" t="str">
            <v>USD</v>
          </cell>
          <cell r="J3055">
            <v>1412222340</v>
          </cell>
          <cell r="K3055">
            <v>1407781013</v>
          </cell>
          <cell r="L3055" t="b">
            <v>0</v>
          </cell>
          <cell r="M3055">
            <v>3</v>
          </cell>
          <cell r="N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>
            <v>0</v>
          </cell>
          <cell r="H3056" t="str">
            <v>US</v>
          </cell>
          <cell r="I3056" t="str">
            <v>USD</v>
          </cell>
          <cell r="J3056">
            <v>1425258240</v>
          </cell>
          <cell r="K3056">
            <v>1422043154</v>
          </cell>
          <cell r="L3056" t="b">
            <v>0</v>
          </cell>
          <cell r="M3056">
            <v>0</v>
          </cell>
          <cell r="N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>
            <v>0</v>
          </cell>
          <cell r="H3057" t="str">
            <v>US</v>
          </cell>
          <cell r="I3057" t="str">
            <v>USD</v>
          </cell>
          <cell r="J3057">
            <v>1420844390</v>
          </cell>
          <cell r="K3057">
            <v>1415660390</v>
          </cell>
          <cell r="L3057" t="b">
            <v>0</v>
          </cell>
          <cell r="M3057">
            <v>1</v>
          </cell>
          <cell r="N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>
            <v>0</v>
          </cell>
          <cell r="H3058" t="str">
            <v>US</v>
          </cell>
          <cell r="I3058" t="str">
            <v>USD</v>
          </cell>
          <cell r="J3058">
            <v>1412003784</v>
          </cell>
          <cell r="K3058">
            <v>1406819784</v>
          </cell>
          <cell r="L3058" t="b">
            <v>0</v>
          </cell>
          <cell r="M3058">
            <v>0</v>
          </cell>
          <cell r="N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>
            <v>0</v>
          </cell>
          <cell r="H3059" t="str">
            <v>GB</v>
          </cell>
          <cell r="I3059" t="str">
            <v>GBP</v>
          </cell>
          <cell r="J3059">
            <v>1459694211</v>
          </cell>
          <cell r="K3059">
            <v>1457105811</v>
          </cell>
          <cell r="L3059" t="b">
            <v>0</v>
          </cell>
          <cell r="M3059">
            <v>0</v>
          </cell>
          <cell r="N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>
            <v>0</v>
          </cell>
          <cell r="H3060" t="str">
            <v>IT</v>
          </cell>
          <cell r="I3060" t="str">
            <v>EUR</v>
          </cell>
          <cell r="J3060">
            <v>1463734740</v>
          </cell>
          <cell r="K3060">
            <v>1459414740</v>
          </cell>
          <cell r="L3060" t="b">
            <v>0</v>
          </cell>
          <cell r="M3060">
            <v>3</v>
          </cell>
          <cell r="N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>
            <v>3</v>
          </cell>
          <cell r="H3061" t="str">
            <v>US</v>
          </cell>
          <cell r="I3061" t="str">
            <v>USD</v>
          </cell>
          <cell r="J3061">
            <v>1407536846</v>
          </cell>
          <cell r="K3061">
            <v>1404944846</v>
          </cell>
          <cell r="L3061" t="b">
            <v>0</v>
          </cell>
          <cell r="M3061">
            <v>11</v>
          </cell>
          <cell r="N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>
            <v>0</v>
          </cell>
          <cell r="H3062" t="str">
            <v>US</v>
          </cell>
          <cell r="I3062" t="str">
            <v>USD</v>
          </cell>
          <cell r="J3062">
            <v>1443422134</v>
          </cell>
          <cell r="K3062">
            <v>1440830134</v>
          </cell>
          <cell r="L3062" t="b">
            <v>0</v>
          </cell>
          <cell r="M3062">
            <v>6</v>
          </cell>
          <cell r="N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>
            <v>0</v>
          </cell>
          <cell r="H3063" t="str">
            <v>US</v>
          </cell>
          <cell r="I3063" t="str">
            <v>USD</v>
          </cell>
          <cell r="J3063">
            <v>1407955748</v>
          </cell>
          <cell r="K3063">
            <v>1405363748</v>
          </cell>
          <cell r="L3063" t="b">
            <v>0</v>
          </cell>
          <cell r="M3063">
            <v>0</v>
          </cell>
          <cell r="N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>
            <v>67</v>
          </cell>
          <cell r="H3064" t="str">
            <v>US</v>
          </cell>
          <cell r="I3064" t="str">
            <v>USD</v>
          </cell>
          <cell r="J3064">
            <v>1443636000</v>
          </cell>
          <cell r="K3064">
            <v>1441111892</v>
          </cell>
          <cell r="L3064" t="b">
            <v>0</v>
          </cell>
          <cell r="M3064">
            <v>67</v>
          </cell>
          <cell r="N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>
            <v>20</v>
          </cell>
          <cell r="H3065" t="str">
            <v>US</v>
          </cell>
          <cell r="I3065" t="str">
            <v>USD</v>
          </cell>
          <cell r="J3065">
            <v>1477174138</v>
          </cell>
          <cell r="K3065">
            <v>1474150138</v>
          </cell>
          <cell r="L3065" t="b">
            <v>0</v>
          </cell>
          <cell r="M3065">
            <v>23</v>
          </cell>
          <cell r="N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>
            <v>11</v>
          </cell>
          <cell r="H3066" t="str">
            <v>US</v>
          </cell>
          <cell r="I3066" t="str">
            <v>USD</v>
          </cell>
          <cell r="J3066">
            <v>1448175540</v>
          </cell>
          <cell r="K3066">
            <v>1445483246</v>
          </cell>
          <cell r="L3066" t="b">
            <v>0</v>
          </cell>
          <cell r="M3066">
            <v>72</v>
          </cell>
          <cell r="N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>
            <v>0</v>
          </cell>
          <cell r="H3067" t="str">
            <v>US</v>
          </cell>
          <cell r="I3067" t="str">
            <v>USD</v>
          </cell>
          <cell r="J3067">
            <v>1406683172</v>
          </cell>
          <cell r="K3067">
            <v>1404523172</v>
          </cell>
          <cell r="L3067" t="b">
            <v>0</v>
          </cell>
          <cell r="M3067">
            <v>2</v>
          </cell>
          <cell r="N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>
            <v>12</v>
          </cell>
          <cell r="H3068" t="str">
            <v>AU</v>
          </cell>
          <cell r="I3068" t="str">
            <v>AUD</v>
          </cell>
          <cell r="J3068">
            <v>1468128537</v>
          </cell>
          <cell r="K3068">
            <v>1465536537</v>
          </cell>
          <cell r="L3068" t="b">
            <v>0</v>
          </cell>
          <cell r="M3068">
            <v>15</v>
          </cell>
          <cell r="N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>
            <v>3</v>
          </cell>
          <cell r="H3069" t="str">
            <v>NZ</v>
          </cell>
          <cell r="I3069" t="str">
            <v>NZD</v>
          </cell>
          <cell r="J3069">
            <v>1441837879</v>
          </cell>
          <cell r="K3069">
            <v>1439245879</v>
          </cell>
          <cell r="L3069" t="b">
            <v>0</v>
          </cell>
          <cell r="M3069">
            <v>1</v>
          </cell>
          <cell r="N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>
            <v>0</v>
          </cell>
          <cell r="H3070" t="str">
            <v>US</v>
          </cell>
          <cell r="I3070" t="str">
            <v>USD</v>
          </cell>
          <cell r="J3070">
            <v>1445013352</v>
          </cell>
          <cell r="K3070">
            <v>1442421352</v>
          </cell>
          <cell r="L3070" t="b">
            <v>0</v>
          </cell>
          <cell r="M3070">
            <v>2</v>
          </cell>
          <cell r="N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>
            <v>14</v>
          </cell>
          <cell r="H3071" t="str">
            <v>US</v>
          </cell>
          <cell r="I3071" t="str">
            <v>USD</v>
          </cell>
          <cell r="J3071">
            <v>1418587234</v>
          </cell>
          <cell r="K3071">
            <v>1415995234</v>
          </cell>
          <cell r="L3071" t="b">
            <v>0</v>
          </cell>
          <cell r="M3071">
            <v>7</v>
          </cell>
          <cell r="N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>
            <v>3</v>
          </cell>
          <cell r="H3072" t="str">
            <v>GB</v>
          </cell>
          <cell r="I3072" t="str">
            <v>GBP</v>
          </cell>
          <cell r="J3072">
            <v>1481132169</v>
          </cell>
          <cell r="K3072">
            <v>1479317769</v>
          </cell>
          <cell r="L3072" t="b">
            <v>0</v>
          </cell>
          <cell r="M3072">
            <v>16</v>
          </cell>
          <cell r="N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>
            <v>60</v>
          </cell>
          <cell r="H3073" t="str">
            <v>US</v>
          </cell>
          <cell r="I3073" t="str">
            <v>USD</v>
          </cell>
          <cell r="J3073">
            <v>1429595940</v>
          </cell>
          <cell r="K3073">
            <v>1428082481</v>
          </cell>
          <cell r="L3073" t="b">
            <v>0</v>
          </cell>
          <cell r="M3073">
            <v>117</v>
          </cell>
          <cell r="N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>
            <v>0</v>
          </cell>
          <cell r="H3074" t="str">
            <v>US</v>
          </cell>
          <cell r="I3074" t="str">
            <v>USD</v>
          </cell>
          <cell r="J3074">
            <v>1477791960</v>
          </cell>
          <cell r="K3074">
            <v>1476549262</v>
          </cell>
          <cell r="L3074" t="b">
            <v>0</v>
          </cell>
          <cell r="M3074">
            <v>2</v>
          </cell>
          <cell r="N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>
            <v>0</v>
          </cell>
          <cell r="H3075" t="str">
            <v>US</v>
          </cell>
          <cell r="I3075" t="str">
            <v>USD</v>
          </cell>
          <cell r="J3075">
            <v>1434309540</v>
          </cell>
          <cell r="K3075">
            <v>1429287900</v>
          </cell>
          <cell r="L3075" t="b">
            <v>0</v>
          </cell>
          <cell r="M3075">
            <v>7</v>
          </cell>
          <cell r="N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>
            <v>0</v>
          </cell>
          <cell r="H3076" t="str">
            <v>FR</v>
          </cell>
          <cell r="I3076" t="str">
            <v>EUR</v>
          </cell>
          <cell r="J3076">
            <v>1457617359</v>
          </cell>
          <cell r="K3076">
            <v>1455025359</v>
          </cell>
          <cell r="L3076" t="b">
            <v>0</v>
          </cell>
          <cell r="M3076">
            <v>3</v>
          </cell>
          <cell r="N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>
            <v>9</v>
          </cell>
          <cell r="H3077" t="str">
            <v>US</v>
          </cell>
          <cell r="I3077" t="str">
            <v>USD</v>
          </cell>
          <cell r="J3077">
            <v>1471573640</v>
          </cell>
          <cell r="K3077">
            <v>1467253640</v>
          </cell>
          <cell r="L3077" t="b">
            <v>0</v>
          </cell>
          <cell r="M3077">
            <v>20</v>
          </cell>
          <cell r="N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>
            <v>15</v>
          </cell>
          <cell r="H3078" t="str">
            <v>US</v>
          </cell>
          <cell r="I3078" t="str">
            <v>USD</v>
          </cell>
          <cell r="J3078">
            <v>1444405123</v>
          </cell>
          <cell r="K3078">
            <v>1439221123</v>
          </cell>
          <cell r="L3078" t="b">
            <v>0</v>
          </cell>
          <cell r="M3078">
            <v>50</v>
          </cell>
          <cell r="N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>
            <v>0</v>
          </cell>
          <cell r="H3079" t="str">
            <v>CA</v>
          </cell>
          <cell r="I3079" t="str">
            <v>CAD</v>
          </cell>
          <cell r="J3079">
            <v>1488495478</v>
          </cell>
          <cell r="K3079">
            <v>1485903478</v>
          </cell>
          <cell r="L3079" t="b">
            <v>0</v>
          </cell>
          <cell r="M3079">
            <v>2</v>
          </cell>
          <cell r="N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>
            <v>0</v>
          </cell>
          <cell r="H3080" t="str">
            <v>US</v>
          </cell>
          <cell r="I3080" t="str">
            <v>USD</v>
          </cell>
          <cell r="J3080">
            <v>1424920795</v>
          </cell>
          <cell r="K3080">
            <v>1422328795</v>
          </cell>
          <cell r="L3080" t="b">
            <v>0</v>
          </cell>
          <cell r="M3080">
            <v>3</v>
          </cell>
          <cell r="N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>
            <v>1</v>
          </cell>
          <cell r="H3081" t="str">
            <v>US</v>
          </cell>
          <cell r="I3081" t="str">
            <v>USD</v>
          </cell>
          <cell r="J3081">
            <v>1427040435</v>
          </cell>
          <cell r="K3081">
            <v>1424452035</v>
          </cell>
          <cell r="L3081" t="b">
            <v>0</v>
          </cell>
          <cell r="M3081">
            <v>27</v>
          </cell>
          <cell r="N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>
            <v>0</v>
          </cell>
          <cell r="H3082" t="str">
            <v>US</v>
          </cell>
          <cell r="I3082" t="str">
            <v>USD</v>
          </cell>
          <cell r="J3082">
            <v>1419644444</v>
          </cell>
          <cell r="K3082">
            <v>1414456844</v>
          </cell>
          <cell r="L3082" t="b">
            <v>0</v>
          </cell>
          <cell r="M3082">
            <v>7</v>
          </cell>
          <cell r="N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>
            <v>0</v>
          </cell>
          <cell r="H3083" t="str">
            <v>US</v>
          </cell>
          <cell r="I3083" t="str">
            <v>USD</v>
          </cell>
          <cell r="J3083">
            <v>1442722891</v>
          </cell>
          <cell r="K3083">
            <v>1440130891</v>
          </cell>
          <cell r="L3083" t="b">
            <v>0</v>
          </cell>
          <cell r="M3083">
            <v>5</v>
          </cell>
          <cell r="N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>
            <v>0</v>
          </cell>
          <cell r="H3084" t="str">
            <v>US</v>
          </cell>
          <cell r="I3084" t="str">
            <v>USD</v>
          </cell>
          <cell r="J3084">
            <v>1447628946</v>
          </cell>
          <cell r="K3084">
            <v>1445033346</v>
          </cell>
          <cell r="L3084" t="b">
            <v>0</v>
          </cell>
          <cell r="M3084">
            <v>0</v>
          </cell>
          <cell r="N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>
            <v>0</v>
          </cell>
          <cell r="H3085" t="str">
            <v>US</v>
          </cell>
          <cell r="I3085" t="str">
            <v>USD</v>
          </cell>
          <cell r="J3085">
            <v>1409547600</v>
          </cell>
          <cell r="K3085">
            <v>1406986278</v>
          </cell>
          <cell r="L3085" t="b">
            <v>0</v>
          </cell>
          <cell r="M3085">
            <v>3</v>
          </cell>
          <cell r="N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>
            <v>12</v>
          </cell>
          <cell r="H3086" t="str">
            <v>US</v>
          </cell>
          <cell r="I3086" t="str">
            <v>USD</v>
          </cell>
          <cell r="J3086">
            <v>1430851680</v>
          </cell>
          <cell r="K3086">
            <v>1428340931</v>
          </cell>
          <cell r="L3086" t="b">
            <v>0</v>
          </cell>
          <cell r="M3086">
            <v>6</v>
          </cell>
          <cell r="N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>
            <v>2</v>
          </cell>
          <cell r="H3087" t="str">
            <v>US</v>
          </cell>
          <cell r="I3087" t="str">
            <v>USD</v>
          </cell>
          <cell r="J3087">
            <v>1443561159</v>
          </cell>
          <cell r="K3087">
            <v>1440969159</v>
          </cell>
          <cell r="L3087" t="b">
            <v>0</v>
          </cell>
          <cell r="M3087">
            <v>9</v>
          </cell>
          <cell r="N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>
            <v>0</v>
          </cell>
          <cell r="H3088" t="str">
            <v>IT</v>
          </cell>
          <cell r="I3088" t="str">
            <v>EUR</v>
          </cell>
          <cell r="J3088">
            <v>1439827559</v>
          </cell>
          <cell r="K3088">
            <v>1434643559</v>
          </cell>
          <cell r="L3088" t="b">
            <v>0</v>
          </cell>
          <cell r="M3088">
            <v>3</v>
          </cell>
          <cell r="N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>
            <v>1</v>
          </cell>
          <cell r="H3089" t="str">
            <v>US</v>
          </cell>
          <cell r="I3089" t="str">
            <v>USD</v>
          </cell>
          <cell r="J3089">
            <v>1482294990</v>
          </cell>
          <cell r="K3089">
            <v>1477107390</v>
          </cell>
          <cell r="L3089" t="b">
            <v>0</v>
          </cell>
          <cell r="M3089">
            <v>2</v>
          </cell>
          <cell r="N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>
            <v>0</v>
          </cell>
          <cell r="H3090" t="str">
            <v>US</v>
          </cell>
          <cell r="I3090" t="str">
            <v>USD</v>
          </cell>
          <cell r="J3090">
            <v>1420724460</v>
          </cell>
          <cell r="K3090">
            <v>1418046247</v>
          </cell>
          <cell r="L3090" t="b">
            <v>0</v>
          </cell>
          <cell r="M3090">
            <v>3</v>
          </cell>
          <cell r="N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>
            <v>23</v>
          </cell>
          <cell r="H3091" t="str">
            <v>US</v>
          </cell>
          <cell r="I3091" t="str">
            <v>USD</v>
          </cell>
          <cell r="J3091">
            <v>1468029540</v>
          </cell>
          <cell r="K3091">
            <v>1465304483</v>
          </cell>
          <cell r="L3091" t="b">
            <v>0</v>
          </cell>
          <cell r="M3091">
            <v>45</v>
          </cell>
          <cell r="N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>
            <v>5</v>
          </cell>
          <cell r="H3092" t="str">
            <v>US</v>
          </cell>
          <cell r="I3092" t="str">
            <v>USD</v>
          </cell>
          <cell r="J3092">
            <v>1430505545</v>
          </cell>
          <cell r="K3092">
            <v>1425325145</v>
          </cell>
          <cell r="L3092" t="b">
            <v>0</v>
          </cell>
          <cell r="M3092">
            <v>9</v>
          </cell>
          <cell r="N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>
            <v>16</v>
          </cell>
          <cell r="H3093" t="str">
            <v>US</v>
          </cell>
          <cell r="I3093" t="str">
            <v>USD</v>
          </cell>
          <cell r="J3093">
            <v>1471214743</v>
          </cell>
          <cell r="K3093">
            <v>1468622743</v>
          </cell>
          <cell r="L3093" t="b">
            <v>0</v>
          </cell>
          <cell r="M3093">
            <v>9</v>
          </cell>
          <cell r="N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>
            <v>1</v>
          </cell>
          <cell r="H3094" t="str">
            <v>US</v>
          </cell>
          <cell r="I3094" t="str">
            <v>USD</v>
          </cell>
          <cell r="J3094">
            <v>1444946400</v>
          </cell>
          <cell r="K3094">
            <v>1441723912</v>
          </cell>
          <cell r="L3094" t="b">
            <v>0</v>
          </cell>
          <cell r="M3094">
            <v>21</v>
          </cell>
          <cell r="N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>
            <v>23</v>
          </cell>
          <cell r="H3095" t="str">
            <v>CA</v>
          </cell>
          <cell r="I3095" t="str">
            <v>CAD</v>
          </cell>
          <cell r="J3095">
            <v>1401595140</v>
          </cell>
          <cell r="K3095">
            <v>1398980941</v>
          </cell>
          <cell r="L3095" t="b">
            <v>0</v>
          </cell>
          <cell r="M3095">
            <v>17</v>
          </cell>
          <cell r="N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>
            <v>0</v>
          </cell>
          <cell r="H3096" t="str">
            <v>US</v>
          </cell>
          <cell r="I3096" t="str">
            <v>USD</v>
          </cell>
          <cell r="J3096">
            <v>1442775956</v>
          </cell>
          <cell r="K3096">
            <v>1437591956</v>
          </cell>
          <cell r="L3096" t="b">
            <v>0</v>
          </cell>
          <cell r="M3096">
            <v>1</v>
          </cell>
          <cell r="N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>
            <v>0</v>
          </cell>
          <cell r="H3097" t="str">
            <v>US</v>
          </cell>
          <cell r="I3097" t="str">
            <v>USD</v>
          </cell>
          <cell r="J3097">
            <v>1470011780</v>
          </cell>
          <cell r="K3097">
            <v>1464827780</v>
          </cell>
          <cell r="L3097" t="b">
            <v>0</v>
          </cell>
          <cell r="M3097">
            <v>1</v>
          </cell>
          <cell r="N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>
            <v>4</v>
          </cell>
          <cell r="H3098" t="str">
            <v>US</v>
          </cell>
          <cell r="I3098" t="str">
            <v>USD</v>
          </cell>
          <cell r="J3098">
            <v>1432151326</v>
          </cell>
          <cell r="K3098">
            <v>1429559326</v>
          </cell>
          <cell r="L3098" t="b">
            <v>0</v>
          </cell>
          <cell r="M3098">
            <v>14</v>
          </cell>
          <cell r="N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>
            <v>17</v>
          </cell>
          <cell r="H3099" t="str">
            <v>GB</v>
          </cell>
          <cell r="I3099" t="str">
            <v>GBP</v>
          </cell>
          <cell r="J3099">
            <v>1475848800</v>
          </cell>
          <cell r="K3099">
            <v>1474027501</v>
          </cell>
          <cell r="L3099" t="b">
            <v>0</v>
          </cell>
          <cell r="M3099">
            <v>42</v>
          </cell>
          <cell r="N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>
            <v>4</v>
          </cell>
          <cell r="H3100" t="str">
            <v>US</v>
          </cell>
          <cell r="I3100" t="str">
            <v>USD</v>
          </cell>
          <cell r="J3100">
            <v>1454890620</v>
          </cell>
          <cell r="K3100">
            <v>1450724449</v>
          </cell>
          <cell r="L3100" t="b">
            <v>0</v>
          </cell>
          <cell r="M3100">
            <v>27</v>
          </cell>
          <cell r="N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>
            <v>14</v>
          </cell>
          <cell r="H3101" t="str">
            <v>US</v>
          </cell>
          <cell r="I3101" t="str">
            <v>USD</v>
          </cell>
          <cell r="J3101">
            <v>1455251591</v>
          </cell>
          <cell r="K3101">
            <v>1452659591</v>
          </cell>
          <cell r="L3101" t="b">
            <v>0</v>
          </cell>
          <cell r="M3101">
            <v>5</v>
          </cell>
          <cell r="N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>
            <v>15</v>
          </cell>
          <cell r="H3102" t="str">
            <v>US</v>
          </cell>
          <cell r="I3102" t="str">
            <v>USD</v>
          </cell>
          <cell r="J3102">
            <v>1413816975</v>
          </cell>
          <cell r="K3102">
            <v>1411224975</v>
          </cell>
          <cell r="L3102" t="b">
            <v>0</v>
          </cell>
          <cell r="M3102">
            <v>13</v>
          </cell>
          <cell r="N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>
            <v>12</v>
          </cell>
          <cell r="H3103" t="str">
            <v>FR</v>
          </cell>
          <cell r="I3103" t="str">
            <v>EUR</v>
          </cell>
          <cell r="J3103">
            <v>1437033360</v>
          </cell>
          <cell r="K3103">
            <v>1434445937</v>
          </cell>
          <cell r="L3103" t="b">
            <v>0</v>
          </cell>
          <cell r="M3103">
            <v>12</v>
          </cell>
          <cell r="N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>
            <v>39</v>
          </cell>
          <cell r="H3104" t="str">
            <v>GB</v>
          </cell>
          <cell r="I3104" t="str">
            <v>GBP</v>
          </cell>
          <cell r="J3104">
            <v>1471939818</v>
          </cell>
          <cell r="K3104">
            <v>1467619818</v>
          </cell>
          <cell r="L3104" t="b">
            <v>0</v>
          </cell>
          <cell r="M3104">
            <v>90</v>
          </cell>
          <cell r="N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>
            <v>0</v>
          </cell>
          <cell r="H3105" t="str">
            <v>US</v>
          </cell>
          <cell r="I3105" t="str">
            <v>USD</v>
          </cell>
          <cell r="J3105">
            <v>1434080706</v>
          </cell>
          <cell r="K3105">
            <v>1428896706</v>
          </cell>
          <cell r="L3105" t="b">
            <v>0</v>
          </cell>
          <cell r="M3105">
            <v>2</v>
          </cell>
          <cell r="N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>
            <v>30</v>
          </cell>
          <cell r="H3106" t="str">
            <v>AU</v>
          </cell>
          <cell r="I3106" t="str">
            <v>AUD</v>
          </cell>
          <cell r="J3106">
            <v>1422928800</v>
          </cell>
          <cell r="K3106">
            <v>1420235311</v>
          </cell>
          <cell r="L3106" t="b">
            <v>0</v>
          </cell>
          <cell r="M3106">
            <v>5</v>
          </cell>
          <cell r="N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>
            <v>42</v>
          </cell>
          <cell r="H3107" t="str">
            <v>US</v>
          </cell>
          <cell r="I3107" t="str">
            <v>USD</v>
          </cell>
          <cell r="J3107">
            <v>1413694800</v>
          </cell>
          <cell r="K3107">
            <v>1408986916</v>
          </cell>
          <cell r="L3107" t="b">
            <v>0</v>
          </cell>
          <cell r="M3107">
            <v>31</v>
          </cell>
          <cell r="N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>
            <v>4</v>
          </cell>
          <cell r="H3108" t="str">
            <v>GB</v>
          </cell>
          <cell r="I3108" t="str">
            <v>GBP</v>
          </cell>
          <cell r="J3108">
            <v>1442440800</v>
          </cell>
          <cell r="K3108">
            <v>1440497876</v>
          </cell>
          <cell r="L3108" t="b">
            <v>0</v>
          </cell>
          <cell r="M3108">
            <v>4</v>
          </cell>
          <cell r="N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>
            <v>20</v>
          </cell>
          <cell r="H3109" t="str">
            <v>US</v>
          </cell>
          <cell r="I3109" t="str">
            <v>USD</v>
          </cell>
          <cell r="J3109">
            <v>1431372751</v>
          </cell>
          <cell r="K3109">
            <v>1430767951</v>
          </cell>
          <cell r="L3109" t="b">
            <v>0</v>
          </cell>
          <cell r="M3109">
            <v>29</v>
          </cell>
          <cell r="N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>
            <v>0</v>
          </cell>
          <cell r="H3110" t="str">
            <v>US</v>
          </cell>
          <cell r="I3110" t="str">
            <v>USD</v>
          </cell>
          <cell r="J3110">
            <v>1430234394</v>
          </cell>
          <cell r="K3110">
            <v>1425053994</v>
          </cell>
          <cell r="L3110" t="b">
            <v>0</v>
          </cell>
          <cell r="M3110">
            <v>2</v>
          </cell>
          <cell r="N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>
            <v>25</v>
          </cell>
          <cell r="H3111" t="str">
            <v>US</v>
          </cell>
          <cell r="I3111" t="str">
            <v>USD</v>
          </cell>
          <cell r="J3111">
            <v>1409194810</v>
          </cell>
          <cell r="K3111">
            <v>1406170810</v>
          </cell>
          <cell r="L3111" t="b">
            <v>0</v>
          </cell>
          <cell r="M3111">
            <v>114</v>
          </cell>
          <cell r="N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>
            <v>0</v>
          </cell>
          <cell r="H3112" t="str">
            <v>US</v>
          </cell>
          <cell r="I3112" t="str">
            <v>USD</v>
          </cell>
          <cell r="J3112">
            <v>1487465119</v>
          </cell>
          <cell r="K3112">
            <v>1484009119</v>
          </cell>
          <cell r="L3112" t="b">
            <v>0</v>
          </cell>
          <cell r="M3112">
            <v>1</v>
          </cell>
          <cell r="N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>
            <v>27</v>
          </cell>
          <cell r="H3113" t="str">
            <v>US</v>
          </cell>
          <cell r="I3113" t="str">
            <v>USD</v>
          </cell>
          <cell r="J3113">
            <v>1412432220</v>
          </cell>
          <cell r="K3113">
            <v>1409753820</v>
          </cell>
          <cell r="L3113" t="b">
            <v>0</v>
          </cell>
          <cell r="M3113">
            <v>76</v>
          </cell>
          <cell r="N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>
            <v>5</v>
          </cell>
          <cell r="H3114" t="str">
            <v>US</v>
          </cell>
          <cell r="I3114" t="str">
            <v>USD</v>
          </cell>
          <cell r="J3114">
            <v>1477968934</v>
          </cell>
          <cell r="K3114">
            <v>1472784934</v>
          </cell>
          <cell r="L3114" t="b">
            <v>0</v>
          </cell>
          <cell r="M3114">
            <v>9</v>
          </cell>
          <cell r="N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>
            <v>4</v>
          </cell>
          <cell r="H3115" t="str">
            <v>US</v>
          </cell>
          <cell r="I3115" t="str">
            <v>USD</v>
          </cell>
          <cell r="J3115">
            <v>1429291982</v>
          </cell>
          <cell r="K3115">
            <v>1426699982</v>
          </cell>
          <cell r="L3115" t="b">
            <v>0</v>
          </cell>
          <cell r="M3115">
            <v>37</v>
          </cell>
          <cell r="N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>
            <v>0</v>
          </cell>
          <cell r="H3116" t="str">
            <v>US</v>
          </cell>
          <cell r="I3116" t="str">
            <v>USD</v>
          </cell>
          <cell r="J3116">
            <v>1411312250</v>
          </cell>
          <cell r="K3116">
            <v>1406128250</v>
          </cell>
          <cell r="L3116" t="b">
            <v>0</v>
          </cell>
          <cell r="M3116">
            <v>0</v>
          </cell>
          <cell r="N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>
            <v>3</v>
          </cell>
          <cell r="H3117" t="str">
            <v>SE</v>
          </cell>
          <cell r="I3117" t="str">
            <v>SEK</v>
          </cell>
          <cell r="J3117">
            <v>1465123427</v>
          </cell>
          <cell r="K3117">
            <v>1462531427</v>
          </cell>
          <cell r="L3117" t="b">
            <v>0</v>
          </cell>
          <cell r="M3117">
            <v>1</v>
          </cell>
          <cell r="N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>
            <v>57</v>
          </cell>
          <cell r="H3118" t="str">
            <v>US</v>
          </cell>
          <cell r="I3118" t="str">
            <v>USD</v>
          </cell>
          <cell r="J3118">
            <v>1427890925</v>
          </cell>
          <cell r="K3118">
            <v>1426681325</v>
          </cell>
          <cell r="L3118" t="b">
            <v>0</v>
          </cell>
          <cell r="M3118">
            <v>10</v>
          </cell>
          <cell r="N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>
            <v>0</v>
          </cell>
          <cell r="H3119" t="str">
            <v>GB</v>
          </cell>
          <cell r="I3119" t="str">
            <v>GBP</v>
          </cell>
          <cell r="J3119">
            <v>1464354720</v>
          </cell>
          <cell r="K3119">
            <v>1463648360</v>
          </cell>
          <cell r="L3119" t="b">
            <v>0</v>
          </cell>
          <cell r="M3119">
            <v>1</v>
          </cell>
          <cell r="N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>
            <v>0</v>
          </cell>
          <cell r="H3120" t="str">
            <v>SE</v>
          </cell>
          <cell r="I3120" t="str">
            <v>SEK</v>
          </cell>
          <cell r="J3120">
            <v>1467473723</v>
          </cell>
          <cell r="K3120">
            <v>1465832123</v>
          </cell>
          <cell r="L3120" t="b">
            <v>0</v>
          </cell>
          <cell r="M3120">
            <v>2</v>
          </cell>
          <cell r="N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>
            <v>0</v>
          </cell>
          <cell r="H3121" t="str">
            <v>US</v>
          </cell>
          <cell r="I3121" t="str">
            <v>USD</v>
          </cell>
          <cell r="J3121">
            <v>1427414732</v>
          </cell>
          <cell r="K3121">
            <v>1424826332</v>
          </cell>
          <cell r="L3121" t="b">
            <v>0</v>
          </cell>
          <cell r="M3121">
            <v>1</v>
          </cell>
          <cell r="N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>
            <v>0</v>
          </cell>
          <cell r="H3122" t="str">
            <v>NL</v>
          </cell>
          <cell r="I3122" t="str">
            <v>EUR</v>
          </cell>
          <cell r="J3122">
            <v>1462484196</v>
          </cell>
          <cell r="K3122">
            <v>1457303796</v>
          </cell>
          <cell r="L3122" t="b">
            <v>0</v>
          </cell>
          <cell r="M3122">
            <v>10</v>
          </cell>
          <cell r="N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>
            <v>1</v>
          </cell>
          <cell r="H3123" t="str">
            <v>CA</v>
          </cell>
          <cell r="I3123" t="str">
            <v>CAD</v>
          </cell>
          <cell r="J3123">
            <v>1411748335</v>
          </cell>
          <cell r="K3123">
            <v>1406564335</v>
          </cell>
          <cell r="L3123" t="b">
            <v>0</v>
          </cell>
          <cell r="M3123">
            <v>1</v>
          </cell>
          <cell r="N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>
            <v>58</v>
          </cell>
          <cell r="H3124" t="str">
            <v>US</v>
          </cell>
          <cell r="I3124" t="str">
            <v>USD</v>
          </cell>
          <cell r="J3124">
            <v>1478733732</v>
          </cell>
          <cell r="K3124">
            <v>1478298132</v>
          </cell>
          <cell r="L3124" t="b">
            <v>0</v>
          </cell>
          <cell r="M3124">
            <v>2</v>
          </cell>
          <cell r="N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>
            <v>68</v>
          </cell>
          <cell r="H3125" t="str">
            <v>US</v>
          </cell>
          <cell r="I3125" t="str">
            <v>USD</v>
          </cell>
          <cell r="J3125">
            <v>1468108198</v>
          </cell>
          <cell r="K3125">
            <v>1465516198</v>
          </cell>
          <cell r="L3125" t="b">
            <v>0</v>
          </cell>
          <cell r="M3125">
            <v>348</v>
          </cell>
          <cell r="N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>
            <v>0</v>
          </cell>
          <cell r="H3126" t="str">
            <v>US</v>
          </cell>
          <cell r="I3126" t="str">
            <v>USD</v>
          </cell>
          <cell r="J3126">
            <v>1422902601</v>
          </cell>
          <cell r="K3126">
            <v>1417718601</v>
          </cell>
          <cell r="L3126" t="b">
            <v>0</v>
          </cell>
          <cell r="M3126">
            <v>4</v>
          </cell>
          <cell r="N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>
            <v>0</v>
          </cell>
          <cell r="H3127" t="str">
            <v>US</v>
          </cell>
          <cell r="I3127" t="str">
            <v>USD</v>
          </cell>
          <cell r="J3127">
            <v>1452142672</v>
          </cell>
          <cell r="K3127">
            <v>1449550672</v>
          </cell>
          <cell r="L3127" t="b">
            <v>0</v>
          </cell>
          <cell r="M3127">
            <v>0</v>
          </cell>
          <cell r="N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>
            <v>4</v>
          </cell>
          <cell r="H3128" t="str">
            <v>US</v>
          </cell>
          <cell r="I3128" t="str">
            <v>USD</v>
          </cell>
          <cell r="J3128">
            <v>1459121162</v>
          </cell>
          <cell r="K3128">
            <v>1456532762</v>
          </cell>
          <cell r="L3128" t="b">
            <v>0</v>
          </cell>
          <cell r="M3128">
            <v>17</v>
          </cell>
          <cell r="N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>
            <v>0</v>
          </cell>
          <cell r="H3129" t="str">
            <v>US</v>
          </cell>
          <cell r="I3129" t="str">
            <v>USD</v>
          </cell>
          <cell r="J3129">
            <v>1425242029</v>
          </cell>
          <cell r="K3129">
            <v>1422650029</v>
          </cell>
          <cell r="L3129" t="b">
            <v>0</v>
          </cell>
          <cell r="M3129">
            <v>0</v>
          </cell>
          <cell r="N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>
            <v>109</v>
          </cell>
          <cell r="H3130" t="str">
            <v>US</v>
          </cell>
          <cell r="I3130" t="str">
            <v>USD</v>
          </cell>
          <cell r="J3130">
            <v>1489690141</v>
          </cell>
          <cell r="K3130">
            <v>1487101741</v>
          </cell>
          <cell r="L3130" t="b">
            <v>0</v>
          </cell>
          <cell r="M3130">
            <v>117</v>
          </cell>
          <cell r="N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>
            <v>1</v>
          </cell>
          <cell r="H3131" t="str">
            <v>US</v>
          </cell>
          <cell r="I3131" t="str">
            <v>USD</v>
          </cell>
          <cell r="J3131">
            <v>1492542819</v>
          </cell>
          <cell r="K3131">
            <v>1489090419</v>
          </cell>
          <cell r="L3131" t="b">
            <v>0</v>
          </cell>
          <cell r="M3131">
            <v>1</v>
          </cell>
          <cell r="N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>
            <v>4</v>
          </cell>
          <cell r="H3132" t="str">
            <v>US</v>
          </cell>
          <cell r="I3132" t="str">
            <v>USD</v>
          </cell>
          <cell r="J3132">
            <v>1492145940</v>
          </cell>
          <cell r="K3132">
            <v>1489504916</v>
          </cell>
          <cell r="L3132" t="b">
            <v>0</v>
          </cell>
          <cell r="M3132">
            <v>4</v>
          </cell>
          <cell r="N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>
            <v>16</v>
          </cell>
          <cell r="H3133" t="str">
            <v>US</v>
          </cell>
          <cell r="I3133" t="str">
            <v>USD</v>
          </cell>
          <cell r="J3133">
            <v>1491656045</v>
          </cell>
          <cell r="K3133">
            <v>1489067645</v>
          </cell>
          <cell r="L3133" t="b">
            <v>0</v>
          </cell>
          <cell r="M3133">
            <v>12</v>
          </cell>
          <cell r="N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>
            <v>0</v>
          </cell>
          <cell r="H3134" t="str">
            <v>US</v>
          </cell>
          <cell r="I3134" t="str">
            <v>USD</v>
          </cell>
          <cell r="J3134">
            <v>1492759460</v>
          </cell>
          <cell r="K3134">
            <v>1487579060</v>
          </cell>
          <cell r="L3134" t="b">
            <v>0</v>
          </cell>
          <cell r="M3134">
            <v>1</v>
          </cell>
          <cell r="N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>
            <v>108</v>
          </cell>
          <cell r="H3135" t="str">
            <v>GB</v>
          </cell>
          <cell r="I3135" t="str">
            <v>GBP</v>
          </cell>
          <cell r="J3135">
            <v>1490358834</v>
          </cell>
          <cell r="K3135">
            <v>1487770434</v>
          </cell>
          <cell r="L3135" t="b">
            <v>0</v>
          </cell>
          <cell r="M3135">
            <v>16</v>
          </cell>
          <cell r="N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>
            <v>23</v>
          </cell>
          <cell r="H3136" t="str">
            <v>GB</v>
          </cell>
          <cell r="I3136" t="str">
            <v>GBP</v>
          </cell>
          <cell r="J3136">
            <v>1490631419</v>
          </cell>
          <cell r="K3136">
            <v>1488820619</v>
          </cell>
          <cell r="L3136" t="b">
            <v>0</v>
          </cell>
          <cell r="M3136">
            <v>12</v>
          </cell>
          <cell r="N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>
            <v>21</v>
          </cell>
          <cell r="H3137" t="str">
            <v>US</v>
          </cell>
          <cell r="I3137" t="str">
            <v>USD</v>
          </cell>
          <cell r="J3137">
            <v>1491277121</v>
          </cell>
          <cell r="K3137">
            <v>1489376321</v>
          </cell>
          <cell r="L3137" t="b">
            <v>0</v>
          </cell>
          <cell r="M3137">
            <v>7</v>
          </cell>
          <cell r="N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>
            <v>128</v>
          </cell>
          <cell r="H3138" t="str">
            <v>GB</v>
          </cell>
          <cell r="I3138" t="str">
            <v>GBP</v>
          </cell>
          <cell r="J3138">
            <v>1491001140</v>
          </cell>
          <cell r="K3138">
            <v>1487847954</v>
          </cell>
          <cell r="L3138" t="b">
            <v>0</v>
          </cell>
          <cell r="M3138">
            <v>22</v>
          </cell>
          <cell r="N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>
            <v>3</v>
          </cell>
          <cell r="H3139" t="str">
            <v>US</v>
          </cell>
          <cell r="I3139" t="str">
            <v>USD</v>
          </cell>
          <cell r="J3139">
            <v>1493838720</v>
          </cell>
          <cell r="K3139">
            <v>1489439669</v>
          </cell>
          <cell r="L3139" t="b">
            <v>0</v>
          </cell>
          <cell r="M3139">
            <v>1</v>
          </cell>
          <cell r="N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>
            <v>0</v>
          </cell>
          <cell r="H3140" t="str">
            <v>GB</v>
          </cell>
          <cell r="I3140" t="str">
            <v>GBP</v>
          </cell>
          <cell r="J3140">
            <v>1491233407</v>
          </cell>
          <cell r="K3140">
            <v>1489591807</v>
          </cell>
          <cell r="L3140" t="b">
            <v>0</v>
          </cell>
          <cell r="M3140">
            <v>0</v>
          </cell>
          <cell r="N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>
            <v>5</v>
          </cell>
          <cell r="H3141" t="str">
            <v>MX</v>
          </cell>
          <cell r="I3141" t="str">
            <v>MXN</v>
          </cell>
          <cell r="J3141">
            <v>1490416380</v>
          </cell>
          <cell r="K3141">
            <v>1487485760</v>
          </cell>
          <cell r="L3141" t="b">
            <v>0</v>
          </cell>
          <cell r="M3141">
            <v>6</v>
          </cell>
          <cell r="N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>
            <v>1</v>
          </cell>
          <cell r="H3142" t="str">
            <v>FR</v>
          </cell>
          <cell r="I3142" t="str">
            <v>EUR</v>
          </cell>
          <cell r="J3142">
            <v>1491581703</v>
          </cell>
          <cell r="K3142">
            <v>1488993303</v>
          </cell>
          <cell r="L3142" t="b">
            <v>0</v>
          </cell>
          <cell r="M3142">
            <v>4</v>
          </cell>
          <cell r="N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>
            <v>52</v>
          </cell>
          <cell r="H3143" t="str">
            <v>NL</v>
          </cell>
          <cell r="I3143" t="str">
            <v>EUR</v>
          </cell>
          <cell r="J3143">
            <v>1492372800</v>
          </cell>
          <cell r="K3143">
            <v>1488823488</v>
          </cell>
          <cell r="L3143" t="b">
            <v>0</v>
          </cell>
          <cell r="M3143">
            <v>8</v>
          </cell>
          <cell r="N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>
            <v>2</v>
          </cell>
          <cell r="H3144" t="str">
            <v>GB</v>
          </cell>
          <cell r="I3144" t="str">
            <v>GBP</v>
          </cell>
          <cell r="J3144">
            <v>1489922339</v>
          </cell>
          <cell r="K3144">
            <v>1487333939</v>
          </cell>
          <cell r="L3144" t="b">
            <v>0</v>
          </cell>
          <cell r="M3144">
            <v>3</v>
          </cell>
          <cell r="N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>
            <v>0</v>
          </cell>
          <cell r="H3145" t="str">
            <v>GB</v>
          </cell>
          <cell r="I3145" t="str">
            <v>GBP</v>
          </cell>
          <cell r="J3145">
            <v>1491726956</v>
          </cell>
          <cell r="K3145">
            <v>1489480556</v>
          </cell>
          <cell r="L3145" t="b">
            <v>0</v>
          </cell>
          <cell r="M3145">
            <v>0</v>
          </cell>
          <cell r="N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>
            <v>75</v>
          </cell>
          <cell r="H3146" t="str">
            <v>US</v>
          </cell>
          <cell r="I3146" t="str">
            <v>USD</v>
          </cell>
          <cell r="J3146">
            <v>1489903200</v>
          </cell>
          <cell r="K3146">
            <v>1488459307</v>
          </cell>
          <cell r="L3146" t="b">
            <v>0</v>
          </cell>
          <cell r="M3146">
            <v>30</v>
          </cell>
          <cell r="N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>
            <v>0</v>
          </cell>
          <cell r="H3147" t="str">
            <v>US</v>
          </cell>
          <cell r="I3147" t="str">
            <v>USD</v>
          </cell>
          <cell r="J3147">
            <v>1490659134</v>
          </cell>
          <cell r="K3147">
            <v>1485478734</v>
          </cell>
          <cell r="L3147" t="b">
            <v>0</v>
          </cell>
          <cell r="M3147">
            <v>0</v>
          </cell>
          <cell r="N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>
            <v>11</v>
          </cell>
          <cell r="H3148" t="str">
            <v>MX</v>
          </cell>
          <cell r="I3148" t="str">
            <v>MXN</v>
          </cell>
          <cell r="J3148">
            <v>1492356166</v>
          </cell>
          <cell r="K3148">
            <v>1488471766</v>
          </cell>
          <cell r="L3148" t="b">
            <v>0</v>
          </cell>
          <cell r="M3148">
            <v>12</v>
          </cell>
          <cell r="N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>
            <v>118</v>
          </cell>
          <cell r="H3149" t="str">
            <v>US</v>
          </cell>
          <cell r="I3149" t="str">
            <v>USD</v>
          </cell>
          <cell r="J3149">
            <v>1415319355</v>
          </cell>
          <cell r="K3149">
            <v>1411859755</v>
          </cell>
          <cell r="L3149" t="b">
            <v>1</v>
          </cell>
          <cell r="M3149">
            <v>213</v>
          </cell>
          <cell r="N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>
            <v>131</v>
          </cell>
          <cell r="H3150" t="str">
            <v>US</v>
          </cell>
          <cell r="I3150" t="str">
            <v>USD</v>
          </cell>
          <cell r="J3150">
            <v>1412136000</v>
          </cell>
          <cell r="K3150">
            <v>1410278284</v>
          </cell>
          <cell r="L3150" t="b">
            <v>1</v>
          </cell>
          <cell r="M3150">
            <v>57</v>
          </cell>
          <cell r="N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>
            <v>104</v>
          </cell>
          <cell r="H3151" t="str">
            <v>US</v>
          </cell>
          <cell r="I3151" t="str">
            <v>USD</v>
          </cell>
          <cell r="J3151">
            <v>1354845600</v>
          </cell>
          <cell r="K3151">
            <v>1352766300</v>
          </cell>
          <cell r="L3151" t="b">
            <v>1</v>
          </cell>
          <cell r="M3151">
            <v>25</v>
          </cell>
          <cell r="N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>
            <v>101</v>
          </cell>
          <cell r="H3152" t="str">
            <v>US</v>
          </cell>
          <cell r="I3152" t="str">
            <v>USD</v>
          </cell>
          <cell r="J3152">
            <v>1295928000</v>
          </cell>
          <cell r="K3152">
            <v>1288160403</v>
          </cell>
          <cell r="L3152" t="b">
            <v>1</v>
          </cell>
          <cell r="M3152">
            <v>104</v>
          </cell>
          <cell r="N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>
            <v>100</v>
          </cell>
          <cell r="H3153" t="str">
            <v>US</v>
          </cell>
          <cell r="I3153" t="str">
            <v>USD</v>
          </cell>
          <cell r="J3153">
            <v>1410379774</v>
          </cell>
          <cell r="K3153">
            <v>1407787774</v>
          </cell>
          <cell r="L3153" t="b">
            <v>1</v>
          </cell>
          <cell r="M3153">
            <v>34</v>
          </cell>
          <cell r="N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>
            <v>106</v>
          </cell>
          <cell r="H3154" t="str">
            <v>GB</v>
          </cell>
          <cell r="I3154" t="str">
            <v>GBP</v>
          </cell>
          <cell r="J3154">
            <v>1383425367</v>
          </cell>
          <cell r="K3154">
            <v>1380833367</v>
          </cell>
          <cell r="L3154" t="b">
            <v>1</v>
          </cell>
          <cell r="M3154">
            <v>67</v>
          </cell>
          <cell r="N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>
            <v>336</v>
          </cell>
          <cell r="H3155" t="str">
            <v>US</v>
          </cell>
          <cell r="I3155" t="str">
            <v>USD</v>
          </cell>
          <cell r="J3155">
            <v>1304225940</v>
          </cell>
          <cell r="K3155">
            <v>1301542937</v>
          </cell>
          <cell r="L3155" t="b">
            <v>1</v>
          </cell>
          <cell r="M3155">
            <v>241</v>
          </cell>
          <cell r="N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>
            <v>113</v>
          </cell>
          <cell r="H3156" t="str">
            <v>US</v>
          </cell>
          <cell r="I3156" t="str">
            <v>USD</v>
          </cell>
          <cell r="J3156">
            <v>1333310458</v>
          </cell>
          <cell r="K3156">
            <v>1330722058</v>
          </cell>
          <cell r="L3156" t="b">
            <v>1</v>
          </cell>
          <cell r="M3156">
            <v>123</v>
          </cell>
          <cell r="N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>
            <v>189</v>
          </cell>
          <cell r="H3157" t="str">
            <v>GB</v>
          </cell>
          <cell r="I3157" t="str">
            <v>GBP</v>
          </cell>
          <cell r="J3157">
            <v>1356004725</v>
          </cell>
          <cell r="K3157">
            <v>1353412725</v>
          </cell>
          <cell r="L3157" t="b">
            <v>1</v>
          </cell>
          <cell r="M3157">
            <v>302</v>
          </cell>
          <cell r="N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>
            <v>102</v>
          </cell>
          <cell r="H3158" t="str">
            <v>US</v>
          </cell>
          <cell r="I3158" t="str">
            <v>USD</v>
          </cell>
          <cell r="J3158">
            <v>1338591144</v>
          </cell>
          <cell r="K3158">
            <v>1335567144</v>
          </cell>
          <cell r="L3158" t="b">
            <v>1</v>
          </cell>
          <cell r="M3158">
            <v>89</v>
          </cell>
          <cell r="N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>
            <v>101</v>
          </cell>
          <cell r="H3159" t="str">
            <v>US</v>
          </cell>
          <cell r="I3159" t="str">
            <v>USD</v>
          </cell>
          <cell r="J3159">
            <v>1405746000</v>
          </cell>
          <cell r="K3159">
            <v>1404932105</v>
          </cell>
          <cell r="L3159" t="b">
            <v>1</v>
          </cell>
          <cell r="M3159">
            <v>41</v>
          </cell>
          <cell r="N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>
            <v>114</v>
          </cell>
          <cell r="H3160" t="str">
            <v>US</v>
          </cell>
          <cell r="I3160" t="str">
            <v>USD</v>
          </cell>
          <cell r="J3160">
            <v>1374523752</v>
          </cell>
          <cell r="K3160">
            <v>1371931752</v>
          </cell>
          <cell r="L3160" t="b">
            <v>1</v>
          </cell>
          <cell r="M3160">
            <v>69</v>
          </cell>
          <cell r="N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>
            <v>133</v>
          </cell>
          <cell r="H3161" t="str">
            <v>US</v>
          </cell>
          <cell r="I3161" t="str">
            <v>USD</v>
          </cell>
          <cell r="J3161">
            <v>1326927600</v>
          </cell>
          <cell r="K3161">
            <v>1323221761</v>
          </cell>
          <cell r="L3161" t="b">
            <v>1</v>
          </cell>
          <cell r="M3161">
            <v>52</v>
          </cell>
          <cell r="N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>
            <v>102</v>
          </cell>
          <cell r="H3162" t="str">
            <v>US</v>
          </cell>
          <cell r="I3162" t="str">
            <v>USD</v>
          </cell>
          <cell r="J3162">
            <v>1407905940</v>
          </cell>
          <cell r="K3162">
            <v>1405923687</v>
          </cell>
          <cell r="L3162" t="b">
            <v>1</v>
          </cell>
          <cell r="M3162">
            <v>57</v>
          </cell>
          <cell r="N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>
            <v>105</v>
          </cell>
          <cell r="H3163" t="str">
            <v>GB</v>
          </cell>
          <cell r="I3163" t="str">
            <v>GBP</v>
          </cell>
          <cell r="J3163">
            <v>1413377522</v>
          </cell>
          <cell r="K3163">
            <v>1410785522</v>
          </cell>
          <cell r="L3163" t="b">
            <v>1</v>
          </cell>
          <cell r="M3163">
            <v>74</v>
          </cell>
          <cell r="N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>
            <v>127</v>
          </cell>
          <cell r="H3164" t="str">
            <v>US</v>
          </cell>
          <cell r="I3164" t="str">
            <v>USD</v>
          </cell>
          <cell r="J3164">
            <v>1404698400</v>
          </cell>
          <cell r="K3164">
            <v>1402331262</v>
          </cell>
          <cell r="L3164" t="b">
            <v>1</v>
          </cell>
          <cell r="M3164">
            <v>63</v>
          </cell>
          <cell r="N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>
            <v>111</v>
          </cell>
          <cell r="H3165" t="str">
            <v>US</v>
          </cell>
          <cell r="I3165" t="str">
            <v>USD</v>
          </cell>
          <cell r="J3165">
            <v>1402855525</v>
          </cell>
          <cell r="K3165">
            <v>1400263525</v>
          </cell>
          <cell r="L3165" t="b">
            <v>1</v>
          </cell>
          <cell r="M3165">
            <v>72</v>
          </cell>
          <cell r="N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>
            <v>107</v>
          </cell>
          <cell r="H3166" t="str">
            <v>US</v>
          </cell>
          <cell r="I3166" t="str">
            <v>USD</v>
          </cell>
          <cell r="J3166">
            <v>1402341615</v>
          </cell>
          <cell r="K3166">
            <v>1399490415</v>
          </cell>
          <cell r="L3166" t="b">
            <v>1</v>
          </cell>
          <cell r="M3166">
            <v>71</v>
          </cell>
          <cell r="N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>
            <v>163</v>
          </cell>
          <cell r="H3167" t="str">
            <v>US</v>
          </cell>
          <cell r="I3167" t="str">
            <v>USD</v>
          </cell>
          <cell r="J3167">
            <v>1304395140</v>
          </cell>
          <cell r="K3167">
            <v>1302493760</v>
          </cell>
          <cell r="L3167" t="b">
            <v>1</v>
          </cell>
          <cell r="M3167">
            <v>21</v>
          </cell>
          <cell r="N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>
            <v>160</v>
          </cell>
          <cell r="H3168" t="str">
            <v>US</v>
          </cell>
          <cell r="I3168" t="str">
            <v>USD</v>
          </cell>
          <cell r="J3168">
            <v>1416988740</v>
          </cell>
          <cell r="K3168">
            <v>1414514153</v>
          </cell>
          <cell r="L3168" t="b">
            <v>1</v>
          </cell>
          <cell r="M3168">
            <v>930</v>
          </cell>
          <cell r="N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>
            <v>116</v>
          </cell>
          <cell r="H3169" t="str">
            <v>US</v>
          </cell>
          <cell r="I3169" t="str">
            <v>USD</v>
          </cell>
          <cell r="J3169">
            <v>1406952781</v>
          </cell>
          <cell r="K3169">
            <v>1405743181</v>
          </cell>
          <cell r="L3169" t="b">
            <v>1</v>
          </cell>
          <cell r="M3169">
            <v>55</v>
          </cell>
          <cell r="N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>
            <v>124</v>
          </cell>
          <cell r="H3170" t="str">
            <v>US</v>
          </cell>
          <cell r="I3170" t="str">
            <v>USD</v>
          </cell>
          <cell r="J3170">
            <v>1402696800</v>
          </cell>
          <cell r="K3170">
            <v>1399948353</v>
          </cell>
          <cell r="L3170" t="b">
            <v>1</v>
          </cell>
          <cell r="M3170">
            <v>61</v>
          </cell>
          <cell r="N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>
            <v>103</v>
          </cell>
          <cell r="H3171" t="str">
            <v>US</v>
          </cell>
          <cell r="I3171" t="str">
            <v>USD</v>
          </cell>
          <cell r="J3171">
            <v>1386910740</v>
          </cell>
          <cell r="K3171">
            <v>1384364561</v>
          </cell>
          <cell r="L3171" t="b">
            <v>1</v>
          </cell>
          <cell r="M3171">
            <v>82</v>
          </cell>
          <cell r="N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>
            <v>112</v>
          </cell>
          <cell r="H3172" t="str">
            <v>US</v>
          </cell>
          <cell r="I3172" t="str">
            <v>USD</v>
          </cell>
          <cell r="J3172">
            <v>1404273600</v>
          </cell>
          <cell r="K3172">
            <v>1401414944</v>
          </cell>
          <cell r="L3172" t="b">
            <v>1</v>
          </cell>
          <cell r="M3172">
            <v>71</v>
          </cell>
          <cell r="N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>
            <v>109</v>
          </cell>
          <cell r="H3173" t="str">
            <v>GB</v>
          </cell>
          <cell r="I3173" t="str">
            <v>GBP</v>
          </cell>
          <cell r="J3173">
            <v>1462545358</v>
          </cell>
          <cell r="K3173">
            <v>1459953358</v>
          </cell>
          <cell r="L3173" t="b">
            <v>1</v>
          </cell>
          <cell r="M3173">
            <v>117</v>
          </cell>
          <cell r="N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>
            <v>115</v>
          </cell>
          <cell r="H3174" t="str">
            <v>US</v>
          </cell>
          <cell r="I3174" t="str">
            <v>USD</v>
          </cell>
          <cell r="J3174">
            <v>1329240668</v>
          </cell>
          <cell r="K3174">
            <v>1326648668</v>
          </cell>
          <cell r="L3174" t="b">
            <v>1</v>
          </cell>
          <cell r="M3174">
            <v>29</v>
          </cell>
          <cell r="N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>
            <v>103</v>
          </cell>
          <cell r="H3175" t="str">
            <v>US</v>
          </cell>
          <cell r="I3175" t="str">
            <v>USD</v>
          </cell>
          <cell r="J3175">
            <v>1411765492</v>
          </cell>
          <cell r="K3175">
            <v>1409173492</v>
          </cell>
          <cell r="L3175" t="b">
            <v>1</v>
          </cell>
          <cell r="M3175">
            <v>74</v>
          </cell>
          <cell r="N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>
            <v>101</v>
          </cell>
          <cell r="H3176" t="str">
            <v>US</v>
          </cell>
          <cell r="I3176" t="str">
            <v>USD</v>
          </cell>
          <cell r="J3176">
            <v>1408999508</v>
          </cell>
          <cell r="K3176">
            <v>1407789908</v>
          </cell>
          <cell r="L3176" t="b">
            <v>1</v>
          </cell>
          <cell r="M3176">
            <v>23</v>
          </cell>
          <cell r="N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>
            <v>110</v>
          </cell>
          <cell r="H3177" t="str">
            <v>US</v>
          </cell>
          <cell r="I3177" t="str">
            <v>USD</v>
          </cell>
          <cell r="J3177">
            <v>1297977427</v>
          </cell>
          <cell r="K3177">
            <v>1292793427</v>
          </cell>
          <cell r="L3177" t="b">
            <v>1</v>
          </cell>
          <cell r="M3177">
            <v>60</v>
          </cell>
          <cell r="N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>
            <v>115</v>
          </cell>
          <cell r="H3178" t="str">
            <v>US</v>
          </cell>
          <cell r="I3178" t="str">
            <v>USD</v>
          </cell>
          <cell r="J3178">
            <v>1376838000</v>
          </cell>
          <cell r="K3178">
            <v>1374531631</v>
          </cell>
          <cell r="L3178" t="b">
            <v>1</v>
          </cell>
          <cell r="M3178">
            <v>55</v>
          </cell>
          <cell r="N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>
            <v>117</v>
          </cell>
          <cell r="H3179" t="str">
            <v>US</v>
          </cell>
          <cell r="I3179" t="str">
            <v>USD</v>
          </cell>
          <cell r="J3179">
            <v>1403366409</v>
          </cell>
          <cell r="K3179">
            <v>1400774409</v>
          </cell>
          <cell r="L3179" t="b">
            <v>1</v>
          </cell>
          <cell r="M3179">
            <v>51</v>
          </cell>
          <cell r="N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>
            <v>172</v>
          </cell>
          <cell r="H3180" t="str">
            <v>GB</v>
          </cell>
          <cell r="I3180" t="str">
            <v>GBP</v>
          </cell>
          <cell r="J3180">
            <v>1405521075</v>
          </cell>
          <cell r="K3180">
            <v>1402929075</v>
          </cell>
          <cell r="L3180" t="b">
            <v>1</v>
          </cell>
          <cell r="M3180">
            <v>78</v>
          </cell>
          <cell r="N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>
            <v>114</v>
          </cell>
          <cell r="H3181" t="str">
            <v>US</v>
          </cell>
          <cell r="I3181" t="str">
            <v>USD</v>
          </cell>
          <cell r="J3181">
            <v>1367859071</v>
          </cell>
          <cell r="K3181">
            <v>1365699071</v>
          </cell>
          <cell r="L3181" t="b">
            <v>1</v>
          </cell>
          <cell r="M3181">
            <v>62</v>
          </cell>
          <cell r="N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>
            <v>120</v>
          </cell>
          <cell r="H3182" t="str">
            <v>GB</v>
          </cell>
          <cell r="I3182" t="str">
            <v>GBP</v>
          </cell>
          <cell r="J3182">
            <v>1403258049</v>
          </cell>
          <cell r="K3182">
            <v>1400666049</v>
          </cell>
          <cell r="L3182" t="b">
            <v>1</v>
          </cell>
          <cell r="M3182">
            <v>45</v>
          </cell>
          <cell r="N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>
            <v>109</v>
          </cell>
          <cell r="H3183" t="str">
            <v>GB</v>
          </cell>
          <cell r="I3183" t="str">
            <v>GBP</v>
          </cell>
          <cell r="J3183">
            <v>1402848000</v>
          </cell>
          <cell r="K3183">
            <v>1400570787</v>
          </cell>
          <cell r="L3183" t="b">
            <v>1</v>
          </cell>
          <cell r="M3183">
            <v>15</v>
          </cell>
          <cell r="N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>
            <v>101</v>
          </cell>
          <cell r="H3184" t="str">
            <v>US</v>
          </cell>
          <cell r="I3184" t="str">
            <v>USD</v>
          </cell>
          <cell r="J3184">
            <v>1328029200</v>
          </cell>
          <cell r="K3184">
            <v>1323211621</v>
          </cell>
          <cell r="L3184" t="b">
            <v>1</v>
          </cell>
          <cell r="M3184">
            <v>151</v>
          </cell>
          <cell r="N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>
            <v>109</v>
          </cell>
          <cell r="H3185" t="str">
            <v>US</v>
          </cell>
          <cell r="I3185" t="str">
            <v>USD</v>
          </cell>
          <cell r="J3185">
            <v>1377284669</v>
          </cell>
          <cell r="K3185">
            <v>1375729469</v>
          </cell>
          <cell r="L3185" t="b">
            <v>1</v>
          </cell>
          <cell r="M3185">
            <v>68</v>
          </cell>
          <cell r="N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>
            <v>107</v>
          </cell>
          <cell r="H3186" t="str">
            <v>US</v>
          </cell>
          <cell r="I3186" t="str">
            <v>USD</v>
          </cell>
          <cell r="J3186">
            <v>1404258631</v>
          </cell>
          <cell r="K3186">
            <v>1401666631</v>
          </cell>
          <cell r="L3186" t="b">
            <v>1</v>
          </cell>
          <cell r="M3186">
            <v>46</v>
          </cell>
          <cell r="N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>
            <v>100</v>
          </cell>
          <cell r="H3187" t="str">
            <v>GB</v>
          </cell>
          <cell r="I3187" t="str">
            <v>GBP</v>
          </cell>
          <cell r="J3187">
            <v>1405553241</v>
          </cell>
          <cell r="K3187">
            <v>1404948441</v>
          </cell>
          <cell r="L3187" t="b">
            <v>1</v>
          </cell>
          <cell r="M3187">
            <v>24</v>
          </cell>
          <cell r="N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>
            <v>102</v>
          </cell>
          <cell r="H3188" t="str">
            <v>GB</v>
          </cell>
          <cell r="I3188" t="str">
            <v>GBP</v>
          </cell>
          <cell r="J3188">
            <v>1410901200</v>
          </cell>
          <cell r="K3188">
            <v>1408313438</v>
          </cell>
          <cell r="L3188" t="b">
            <v>1</v>
          </cell>
          <cell r="M3188">
            <v>70</v>
          </cell>
          <cell r="N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>
            <v>116</v>
          </cell>
          <cell r="H3189" t="str">
            <v>US</v>
          </cell>
          <cell r="I3189" t="str">
            <v>USD</v>
          </cell>
          <cell r="J3189">
            <v>1407167973</v>
          </cell>
          <cell r="K3189">
            <v>1405439973</v>
          </cell>
          <cell r="L3189" t="b">
            <v>1</v>
          </cell>
          <cell r="M3189">
            <v>244</v>
          </cell>
          <cell r="N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>
            <v>65</v>
          </cell>
          <cell r="H3190" t="str">
            <v>GB</v>
          </cell>
          <cell r="I3190" t="str">
            <v>GBP</v>
          </cell>
          <cell r="J3190">
            <v>1433930302</v>
          </cell>
          <cell r="K3190">
            <v>1432115902</v>
          </cell>
          <cell r="L3190" t="b">
            <v>0</v>
          </cell>
          <cell r="M3190">
            <v>9</v>
          </cell>
          <cell r="N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>
            <v>12</v>
          </cell>
          <cell r="H3191" t="str">
            <v>SE</v>
          </cell>
          <cell r="I3191" t="str">
            <v>SEK</v>
          </cell>
          <cell r="J3191">
            <v>1432455532</v>
          </cell>
          <cell r="K3191">
            <v>1429863532</v>
          </cell>
          <cell r="L3191" t="b">
            <v>0</v>
          </cell>
          <cell r="M3191">
            <v>19</v>
          </cell>
          <cell r="N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>
            <v>0</v>
          </cell>
          <cell r="H3192" t="str">
            <v>CA</v>
          </cell>
          <cell r="I3192" t="str">
            <v>CAD</v>
          </cell>
          <cell r="J3192">
            <v>1481258275</v>
          </cell>
          <cell r="K3192">
            <v>1478662675</v>
          </cell>
          <cell r="L3192" t="b">
            <v>0</v>
          </cell>
          <cell r="M3192">
            <v>0</v>
          </cell>
          <cell r="N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>
            <v>4</v>
          </cell>
          <cell r="H3193" t="str">
            <v>US</v>
          </cell>
          <cell r="I3193" t="str">
            <v>USD</v>
          </cell>
          <cell r="J3193">
            <v>1471370869</v>
          </cell>
          <cell r="K3193">
            <v>1466186869</v>
          </cell>
          <cell r="L3193" t="b">
            <v>0</v>
          </cell>
          <cell r="M3193">
            <v>4</v>
          </cell>
          <cell r="N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>
            <v>1</v>
          </cell>
          <cell r="H3194" t="str">
            <v>GB</v>
          </cell>
          <cell r="I3194" t="str">
            <v>GBP</v>
          </cell>
          <cell r="J3194">
            <v>1425160800</v>
          </cell>
          <cell r="K3194">
            <v>1421274859</v>
          </cell>
          <cell r="L3194" t="b">
            <v>0</v>
          </cell>
          <cell r="M3194">
            <v>8</v>
          </cell>
          <cell r="N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>
            <v>12</v>
          </cell>
          <cell r="H3195" t="str">
            <v>GB</v>
          </cell>
          <cell r="I3195" t="str">
            <v>GBP</v>
          </cell>
          <cell r="J3195">
            <v>1424474056</v>
          </cell>
          <cell r="K3195">
            <v>1420586056</v>
          </cell>
          <cell r="L3195" t="b">
            <v>0</v>
          </cell>
          <cell r="M3195">
            <v>24</v>
          </cell>
          <cell r="N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>
            <v>0</v>
          </cell>
          <cell r="H3196" t="str">
            <v>US</v>
          </cell>
          <cell r="I3196" t="str">
            <v>USD</v>
          </cell>
          <cell r="J3196">
            <v>1437960598</v>
          </cell>
          <cell r="K3196">
            <v>1435368598</v>
          </cell>
          <cell r="L3196" t="b">
            <v>0</v>
          </cell>
          <cell r="M3196">
            <v>0</v>
          </cell>
          <cell r="N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>
            <v>59</v>
          </cell>
          <cell r="H3197" t="str">
            <v>US</v>
          </cell>
          <cell r="I3197" t="str">
            <v>USD</v>
          </cell>
          <cell r="J3197">
            <v>1423750542</v>
          </cell>
          <cell r="K3197">
            <v>1421158542</v>
          </cell>
          <cell r="L3197" t="b">
            <v>0</v>
          </cell>
          <cell r="M3197">
            <v>39</v>
          </cell>
          <cell r="N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>
            <v>0</v>
          </cell>
          <cell r="H3198" t="str">
            <v>US</v>
          </cell>
          <cell r="I3198" t="str">
            <v>USD</v>
          </cell>
          <cell r="J3198">
            <v>1438437600</v>
          </cell>
          <cell r="K3198">
            <v>1433254875</v>
          </cell>
          <cell r="L3198" t="b">
            <v>0</v>
          </cell>
          <cell r="M3198">
            <v>6</v>
          </cell>
          <cell r="N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>
            <v>11</v>
          </cell>
          <cell r="H3199" t="str">
            <v>NO</v>
          </cell>
          <cell r="I3199" t="str">
            <v>NOK</v>
          </cell>
          <cell r="J3199">
            <v>1423050618</v>
          </cell>
          <cell r="K3199">
            <v>1420458618</v>
          </cell>
          <cell r="L3199" t="b">
            <v>0</v>
          </cell>
          <cell r="M3199">
            <v>4</v>
          </cell>
          <cell r="N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>
            <v>0</v>
          </cell>
          <cell r="H3200" t="str">
            <v>DK</v>
          </cell>
          <cell r="I3200" t="str">
            <v>DKK</v>
          </cell>
          <cell r="J3200">
            <v>1424081477</v>
          </cell>
          <cell r="K3200">
            <v>1420798277</v>
          </cell>
          <cell r="L3200" t="b">
            <v>0</v>
          </cell>
          <cell r="M3200">
            <v>3</v>
          </cell>
          <cell r="N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>
            <v>52</v>
          </cell>
          <cell r="H3201" t="str">
            <v>US</v>
          </cell>
          <cell r="I3201" t="str">
            <v>USD</v>
          </cell>
          <cell r="J3201">
            <v>1410037200</v>
          </cell>
          <cell r="K3201">
            <v>1407435418</v>
          </cell>
          <cell r="L3201" t="b">
            <v>0</v>
          </cell>
          <cell r="M3201">
            <v>53</v>
          </cell>
          <cell r="N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>
            <v>0</v>
          </cell>
          <cell r="H3202" t="str">
            <v>US</v>
          </cell>
          <cell r="I3202" t="str">
            <v>USD</v>
          </cell>
          <cell r="J3202">
            <v>1461994440</v>
          </cell>
          <cell r="K3202">
            <v>1459410101</v>
          </cell>
          <cell r="L3202" t="b">
            <v>0</v>
          </cell>
          <cell r="M3202">
            <v>1</v>
          </cell>
          <cell r="N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>
            <v>1</v>
          </cell>
          <cell r="H3203" t="str">
            <v>GB</v>
          </cell>
          <cell r="I3203" t="str">
            <v>GBP</v>
          </cell>
          <cell r="J3203">
            <v>1409509477</v>
          </cell>
          <cell r="K3203">
            <v>1407695077</v>
          </cell>
          <cell r="L3203" t="b">
            <v>0</v>
          </cell>
          <cell r="M3203">
            <v>2</v>
          </cell>
          <cell r="N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>
            <v>55</v>
          </cell>
          <cell r="H3204" t="str">
            <v>US</v>
          </cell>
          <cell r="I3204" t="str">
            <v>USD</v>
          </cell>
          <cell r="J3204">
            <v>1450072740</v>
          </cell>
          <cell r="K3204">
            <v>1445027346</v>
          </cell>
          <cell r="L3204" t="b">
            <v>0</v>
          </cell>
          <cell r="M3204">
            <v>25</v>
          </cell>
          <cell r="N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>
            <v>25</v>
          </cell>
          <cell r="H3205" t="str">
            <v>US</v>
          </cell>
          <cell r="I3205" t="str">
            <v>USD</v>
          </cell>
          <cell r="J3205">
            <v>1443224622</v>
          </cell>
          <cell r="K3205">
            <v>1440632622</v>
          </cell>
          <cell r="L3205" t="b">
            <v>0</v>
          </cell>
          <cell r="M3205">
            <v>6</v>
          </cell>
          <cell r="N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>
            <v>0</v>
          </cell>
          <cell r="H3206" t="str">
            <v>US</v>
          </cell>
          <cell r="I3206" t="str">
            <v>USD</v>
          </cell>
          <cell r="J3206">
            <v>1437149640</v>
          </cell>
          <cell r="K3206">
            <v>1434558479</v>
          </cell>
          <cell r="L3206" t="b">
            <v>0</v>
          </cell>
          <cell r="M3206">
            <v>0</v>
          </cell>
          <cell r="N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>
            <v>3</v>
          </cell>
          <cell r="H3207" t="str">
            <v>GB</v>
          </cell>
          <cell r="I3207" t="str">
            <v>GBP</v>
          </cell>
          <cell r="J3207">
            <v>1430470772</v>
          </cell>
          <cell r="K3207">
            <v>1427878772</v>
          </cell>
          <cell r="L3207" t="b">
            <v>0</v>
          </cell>
          <cell r="M3207">
            <v>12</v>
          </cell>
          <cell r="N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>
            <v>0</v>
          </cell>
          <cell r="H3208" t="str">
            <v>US</v>
          </cell>
          <cell r="I3208" t="str">
            <v>USD</v>
          </cell>
          <cell r="J3208">
            <v>1442644651</v>
          </cell>
          <cell r="K3208">
            <v>1440052651</v>
          </cell>
          <cell r="L3208" t="b">
            <v>0</v>
          </cell>
          <cell r="M3208">
            <v>0</v>
          </cell>
          <cell r="N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>
            <v>46</v>
          </cell>
          <cell r="H3209" t="str">
            <v>US</v>
          </cell>
          <cell r="I3209" t="str">
            <v>USD</v>
          </cell>
          <cell r="J3209">
            <v>1429767607</v>
          </cell>
          <cell r="K3209">
            <v>1424587207</v>
          </cell>
          <cell r="L3209" t="b">
            <v>0</v>
          </cell>
          <cell r="M3209">
            <v>36</v>
          </cell>
          <cell r="N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>
            <v>104</v>
          </cell>
          <cell r="H3210" t="str">
            <v>US</v>
          </cell>
          <cell r="I3210" t="str">
            <v>USD</v>
          </cell>
          <cell r="J3210">
            <v>1406557877</v>
          </cell>
          <cell r="K3210">
            <v>1404743477</v>
          </cell>
          <cell r="L3210" t="b">
            <v>1</v>
          </cell>
          <cell r="M3210">
            <v>82</v>
          </cell>
          <cell r="N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>
            <v>119</v>
          </cell>
          <cell r="H3211" t="str">
            <v>US</v>
          </cell>
          <cell r="I3211" t="str">
            <v>USD</v>
          </cell>
          <cell r="J3211">
            <v>1403305200</v>
          </cell>
          <cell r="K3211">
            <v>1400512658</v>
          </cell>
          <cell r="L3211" t="b">
            <v>1</v>
          </cell>
          <cell r="M3211">
            <v>226</v>
          </cell>
          <cell r="N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>
            <v>126</v>
          </cell>
          <cell r="H3212" t="str">
            <v>US</v>
          </cell>
          <cell r="I3212" t="str">
            <v>USD</v>
          </cell>
          <cell r="J3212">
            <v>1338523140</v>
          </cell>
          <cell r="K3212">
            <v>1334442519</v>
          </cell>
          <cell r="L3212" t="b">
            <v>1</v>
          </cell>
          <cell r="M3212">
            <v>60</v>
          </cell>
          <cell r="N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>
            <v>120</v>
          </cell>
          <cell r="H3213" t="str">
            <v>US</v>
          </cell>
          <cell r="I3213" t="str">
            <v>USD</v>
          </cell>
          <cell r="J3213">
            <v>1408068000</v>
          </cell>
          <cell r="K3213">
            <v>1405346680</v>
          </cell>
          <cell r="L3213" t="b">
            <v>1</v>
          </cell>
          <cell r="M3213">
            <v>322</v>
          </cell>
          <cell r="N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>
            <v>126</v>
          </cell>
          <cell r="H3214" t="str">
            <v>US</v>
          </cell>
          <cell r="I3214" t="str">
            <v>USD</v>
          </cell>
          <cell r="J3214">
            <v>1407524751</v>
          </cell>
          <cell r="K3214">
            <v>1404932751</v>
          </cell>
          <cell r="L3214" t="b">
            <v>1</v>
          </cell>
          <cell r="M3214">
            <v>94</v>
          </cell>
          <cell r="N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>
            <v>100</v>
          </cell>
          <cell r="H3215" t="str">
            <v>GB</v>
          </cell>
          <cell r="I3215" t="str">
            <v>GBP</v>
          </cell>
          <cell r="J3215">
            <v>1437934759</v>
          </cell>
          <cell r="K3215">
            <v>1434478759</v>
          </cell>
          <cell r="L3215" t="b">
            <v>1</v>
          </cell>
          <cell r="M3215">
            <v>47</v>
          </cell>
          <cell r="N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>
            <v>102</v>
          </cell>
          <cell r="H3216" t="str">
            <v>GB</v>
          </cell>
          <cell r="I3216" t="str">
            <v>GBP</v>
          </cell>
          <cell r="J3216">
            <v>1452038100</v>
          </cell>
          <cell r="K3216">
            <v>1448823673</v>
          </cell>
          <cell r="L3216" t="b">
            <v>1</v>
          </cell>
          <cell r="M3216">
            <v>115</v>
          </cell>
          <cell r="N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>
            <v>100</v>
          </cell>
          <cell r="H3217" t="str">
            <v>US</v>
          </cell>
          <cell r="I3217" t="str">
            <v>USD</v>
          </cell>
          <cell r="J3217">
            <v>1441857540</v>
          </cell>
          <cell r="K3217">
            <v>1438617471</v>
          </cell>
          <cell r="L3217" t="b">
            <v>1</v>
          </cell>
          <cell r="M3217">
            <v>134</v>
          </cell>
          <cell r="N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>
            <v>100</v>
          </cell>
          <cell r="H3218" t="str">
            <v>GB</v>
          </cell>
          <cell r="I3218" t="str">
            <v>GBP</v>
          </cell>
          <cell r="J3218">
            <v>1436625000</v>
          </cell>
          <cell r="K3218">
            <v>1433934371</v>
          </cell>
          <cell r="L3218" t="b">
            <v>1</v>
          </cell>
          <cell r="M3218">
            <v>35</v>
          </cell>
          <cell r="N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>
            <v>116</v>
          </cell>
          <cell r="H3219" t="str">
            <v>US</v>
          </cell>
          <cell r="I3219" t="str">
            <v>USD</v>
          </cell>
          <cell r="J3219">
            <v>1478264784</v>
          </cell>
          <cell r="K3219">
            <v>1475672784</v>
          </cell>
          <cell r="L3219" t="b">
            <v>1</v>
          </cell>
          <cell r="M3219">
            <v>104</v>
          </cell>
          <cell r="N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>
            <v>102</v>
          </cell>
          <cell r="H3220" t="str">
            <v>GB</v>
          </cell>
          <cell r="I3220" t="str">
            <v>GBP</v>
          </cell>
          <cell r="J3220">
            <v>1419984000</v>
          </cell>
          <cell r="K3220">
            <v>1417132986</v>
          </cell>
          <cell r="L3220" t="b">
            <v>1</v>
          </cell>
          <cell r="M3220">
            <v>184</v>
          </cell>
          <cell r="N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>
            <v>100</v>
          </cell>
          <cell r="H3221" t="str">
            <v>US</v>
          </cell>
          <cell r="I3221" t="str">
            <v>USD</v>
          </cell>
          <cell r="J3221">
            <v>1427063747</v>
          </cell>
          <cell r="K3221">
            <v>1424043347</v>
          </cell>
          <cell r="L3221" t="b">
            <v>1</v>
          </cell>
          <cell r="M3221">
            <v>119</v>
          </cell>
          <cell r="N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>
            <v>101</v>
          </cell>
          <cell r="H3222" t="str">
            <v>US</v>
          </cell>
          <cell r="I3222" t="str">
            <v>USD</v>
          </cell>
          <cell r="J3222">
            <v>1489352400</v>
          </cell>
          <cell r="K3222">
            <v>1486411204</v>
          </cell>
          <cell r="L3222" t="b">
            <v>1</v>
          </cell>
          <cell r="M3222">
            <v>59</v>
          </cell>
          <cell r="N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>
            <v>103</v>
          </cell>
          <cell r="H3223" t="str">
            <v>GB</v>
          </cell>
          <cell r="I3223" t="str">
            <v>GBP</v>
          </cell>
          <cell r="J3223">
            <v>1436114603</v>
          </cell>
          <cell r="K3223">
            <v>1433090603</v>
          </cell>
          <cell r="L3223" t="b">
            <v>1</v>
          </cell>
          <cell r="M3223">
            <v>113</v>
          </cell>
          <cell r="N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>
            <v>125</v>
          </cell>
          <cell r="H3224" t="str">
            <v>US</v>
          </cell>
          <cell r="I3224" t="str">
            <v>USD</v>
          </cell>
          <cell r="J3224">
            <v>1445722140</v>
          </cell>
          <cell r="K3224">
            <v>1443016697</v>
          </cell>
          <cell r="L3224" t="b">
            <v>1</v>
          </cell>
          <cell r="M3224">
            <v>84</v>
          </cell>
          <cell r="N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>
            <v>110</v>
          </cell>
          <cell r="H3225" t="str">
            <v>US</v>
          </cell>
          <cell r="I3225" t="str">
            <v>USD</v>
          </cell>
          <cell r="J3225">
            <v>1440100976</v>
          </cell>
          <cell r="K3225">
            <v>1437508976</v>
          </cell>
          <cell r="L3225" t="b">
            <v>1</v>
          </cell>
          <cell r="M3225">
            <v>74</v>
          </cell>
          <cell r="N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>
            <v>102</v>
          </cell>
          <cell r="H3226" t="str">
            <v>US</v>
          </cell>
          <cell r="I3226" t="str">
            <v>USD</v>
          </cell>
          <cell r="J3226">
            <v>1484024400</v>
          </cell>
          <cell r="K3226">
            <v>1479932713</v>
          </cell>
          <cell r="L3226" t="b">
            <v>1</v>
          </cell>
          <cell r="M3226">
            <v>216</v>
          </cell>
          <cell r="N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>
            <v>102</v>
          </cell>
          <cell r="H3227" t="str">
            <v>US</v>
          </cell>
          <cell r="I3227" t="str">
            <v>USD</v>
          </cell>
          <cell r="J3227">
            <v>1464987600</v>
          </cell>
          <cell r="K3227">
            <v>1463145938</v>
          </cell>
          <cell r="L3227" t="b">
            <v>1</v>
          </cell>
          <cell r="M3227">
            <v>39</v>
          </cell>
          <cell r="N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>
            <v>104</v>
          </cell>
          <cell r="H3228" t="str">
            <v>GB</v>
          </cell>
          <cell r="I3228" t="str">
            <v>GBP</v>
          </cell>
          <cell r="J3228">
            <v>1446213612</v>
          </cell>
          <cell r="K3228">
            <v>1443621612</v>
          </cell>
          <cell r="L3228" t="b">
            <v>1</v>
          </cell>
          <cell r="M3228">
            <v>21</v>
          </cell>
          <cell r="N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>
            <v>125</v>
          </cell>
          <cell r="H3229" t="str">
            <v>GB</v>
          </cell>
          <cell r="I3229" t="str">
            <v>GBP</v>
          </cell>
          <cell r="J3229">
            <v>1484687436</v>
          </cell>
          <cell r="K3229">
            <v>1482095436</v>
          </cell>
          <cell r="L3229" t="b">
            <v>0</v>
          </cell>
          <cell r="M3229">
            <v>30</v>
          </cell>
          <cell r="N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>
            <v>102</v>
          </cell>
          <cell r="H3230" t="str">
            <v>US</v>
          </cell>
          <cell r="I3230" t="str">
            <v>USD</v>
          </cell>
          <cell r="J3230">
            <v>1450328340</v>
          </cell>
          <cell r="K3230">
            <v>1447606884</v>
          </cell>
          <cell r="L3230" t="b">
            <v>1</v>
          </cell>
          <cell r="M3230">
            <v>37</v>
          </cell>
          <cell r="N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>
            <v>108</v>
          </cell>
          <cell r="H3231" t="str">
            <v>US</v>
          </cell>
          <cell r="I3231" t="str">
            <v>USD</v>
          </cell>
          <cell r="J3231">
            <v>1416470398</v>
          </cell>
          <cell r="K3231">
            <v>1413874798</v>
          </cell>
          <cell r="L3231" t="b">
            <v>1</v>
          </cell>
          <cell r="M3231">
            <v>202</v>
          </cell>
          <cell r="N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>
            <v>110</v>
          </cell>
          <cell r="H3232" t="str">
            <v>US</v>
          </cell>
          <cell r="I3232" t="str">
            <v>USD</v>
          </cell>
          <cell r="J3232">
            <v>1412135940</v>
          </cell>
          <cell r="K3232">
            <v>1410840126</v>
          </cell>
          <cell r="L3232" t="b">
            <v>1</v>
          </cell>
          <cell r="M3232">
            <v>37</v>
          </cell>
          <cell r="N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>
            <v>161</v>
          </cell>
          <cell r="H3233" t="str">
            <v>US</v>
          </cell>
          <cell r="I3233" t="str">
            <v>USD</v>
          </cell>
          <cell r="J3233">
            <v>1460846347</v>
          </cell>
          <cell r="K3233">
            <v>1458254347</v>
          </cell>
          <cell r="L3233" t="b">
            <v>0</v>
          </cell>
          <cell r="M3233">
            <v>28</v>
          </cell>
          <cell r="N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>
            <v>131</v>
          </cell>
          <cell r="H3234" t="str">
            <v>US</v>
          </cell>
          <cell r="I3234" t="str">
            <v>USD</v>
          </cell>
          <cell r="J3234">
            <v>1462334340</v>
          </cell>
          <cell r="K3234">
            <v>1459711917</v>
          </cell>
          <cell r="L3234" t="b">
            <v>1</v>
          </cell>
          <cell r="M3234">
            <v>26</v>
          </cell>
          <cell r="N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>
            <v>119</v>
          </cell>
          <cell r="H3235" t="str">
            <v>US</v>
          </cell>
          <cell r="I3235" t="str">
            <v>USD</v>
          </cell>
          <cell r="J3235">
            <v>1488482355</v>
          </cell>
          <cell r="K3235">
            <v>1485890355</v>
          </cell>
          <cell r="L3235" t="b">
            <v>0</v>
          </cell>
          <cell r="M3235">
            <v>61</v>
          </cell>
          <cell r="N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>
            <v>100</v>
          </cell>
          <cell r="H3236" t="str">
            <v>GB</v>
          </cell>
          <cell r="I3236" t="str">
            <v>GBP</v>
          </cell>
          <cell r="J3236">
            <v>1485991860</v>
          </cell>
          <cell r="K3236">
            <v>1483124208</v>
          </cell>
          <cell r="L3236" t="b">
            <v>0</v>
          </cell>
          <cell r="M3236">
            <v>115</v>
          </cell>
          <cell r="N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>
            <v>103</v>
          </cell>
          <cell r="H3237" t="str">
            <v>US</v>
          </cell>
          <cell r="I3237" t="str">
            <v>USD</v>
          </cell>
          <cell r="J3237">
            <v>1467361251</v>
          </cell>
          <cell r="K3237">
            <v>1464769251</v>
          </cell>
          <cell r="L3237" t="b">
            <v>1</v>
          </cell>
          <cell r="M3237">
            <v>181</v>
          </cell>
          <cell r="N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>
            <v>101</v>
          </cell>
          <cell r="H3238" t="str">
            <v>US</v>
          </cell>
          <cell r="I3238" t="str">
            <v>USD</v>
          </cell>
          <cell r="J3238">
            <v>1482962433</v>
          </cell>
          <cell r="K3238">
            <v>1480370433</v>
          </cell>
          <cell r="L3238" t="b">
            <v>0</v>
          </cell>
          <cell r="M3238">
            <v>110</v>
          </cell>
          <cell r="N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>
            <v>101</v>
          </cell>
          <cell r="H3239" t="str">
            <v>US</v>
          </cell>
          <cell r="I3239" t="str">
            <v>USD</v>
          </cell>
          <cell r="J3239">
            <v>1443499140</v>
          </cell>
          <cell r="K3239">
            <v>1441452184</v>
          </cell>
          <cell r="L3239" t="b">
            <v>1</v>
          </cell>
          <cell r="M3239">
            <v>269</v>
          </cell>
          <cell r="N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>
            <v>112</v>
          </cell>
          <cell r="H3240" t="str">
            <v>GB</v>
          </cell>
          <cell r="I3240" t="str">
            <v>GBP</v>
          </cell>
          <cell r="J3240">
            <v>1435752898</v>
          </cell>
          <cell r="K3240">
            <v>1433160898</v>
          </cell>
          <cell r="L3240" t="b">
            <v>1</v>
          </cell>
          <cell r="M3240">
            <v>79</v>
          </cell>
          <cell r="N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>
            <v>106</v>
          </cell>
          <cell r="H3241" t="str">
            <v>GB</v>
          </cell>
          <cell r="I3241" t="str">
            <v>GBP</v>
          </cell>
          <cell r="J3241">
            <v>1445817540</v>
          </cell>
          <cell r="K3241">
            <v>1443665293</v>
          </cell>
          <cell r="L3241" t="b">
            <v>1</v>
          </cell>
          <cell r="M3241">
            <v>104</v>
          </cell>
          <cell r="N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>
            <v>101</v>
          </cell>
          <cell r="H3242" t="str">
            <v>GB</v>
          </cell>
          <cell r="I3242" t="str">
            <v>GBP</v>
          </cell>
          <cell r="J3242">
            <v>1487286000</v>
          </cell>
          <cell r="K3242">
            <v>1484843948</v>
          </cell>
          <cell r="L3242" t="b">
            <v>0</v>
          </cell>
          <cell r="M3242">
            <v>34</v>
          </cell>
          <cell r="N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>
            <v>115</v>
          </cell>
          <cell r="H3243" t="str">
            <v>US</v>
          </cell>
          <cell r="I3243" t="str">
            <v>USD</v>
          </cell>
          <cell r="J3243">
            <v>1413269940</v>
          </cell>
          <cell r="K3243">
            <v>1410421670</v>
          </cell>
          <cell r="L3243" t="b">
            <v>1</v>
          </cell>
          <cell r="M3243">
            <v>167</v>
          </cell>
          <cell r="N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>
            <v>127</v>
          </cell>
          <cell r="H3244" t="str">
            <v>US</v>
          </cell>
          <cell r="I3244" t="str">
            <v>USD</v>
          </cell>
          <cell r="J3244">
            <v>1411150092</v>
          </cell>
          <cell r="K3244">
            <v>1408558092</v>
          </cell>
          <cell r="L3244" t="b">
            <v>1</v>
          </cell>
          <cell r="M3244">
            <v>183</v>
          </cell>
          <cell r="N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>
            <v>103</v>
          </cell>
          <cell r="H3245" t="str">
            <v>US</v>
          </cell>
          <cell r="I3245" t="str">
            <v>USD</v>
          </cell>
          <cell r="J3245">
            <v>1444348800</v>
          </cell>
          <cell r="K3245">
            <v>1442283562</v>
          </cell>
          <cell r="L3245" t="b">
            <v>1</v>
          </cell>
          <cell r="M3245">
            <v>71</v>
          </cell>
          <cell r="N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>
            <v>103</v>
          </cell>
          <cell r="H3246" t="str">
            <v>GB</v>
          </cell>
          <cell r="I3246" t="str">
            <v>GBP</v>
          </cell>
          <cell r="J3246">
            <v>1480613982</v>
          </cell>
          <cell r="K3246">
            <v>1478018382</v>
          </cell>
          <cell r="L3246" t="b">
            <v>0</v>
          </cell>
          <cell r="M3246">
            <v>69</v>
          </cell>
          <cell r="N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>
            <v>104</v>
          </cell>
          <cell r="H3247" t="str">
            <v>US</v>
          </cell>
          <cell r="I3247" t="str">
            <v>USD</v>
          </cell>
          <cell r="J3247">
            <v>1434074400</v>
          </cell>
          <cell r="K3247">
            <v>1431354258</v>
          </cell>
          <cell r="L3247" t="b">
            <v>0</v>
          </cell>
          <cell r="M3247">
            <v>270</v>
          </cell>
          <cell r="N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>
            <v>111</v>
          </cell>
          <cell r="H3248" t="str">
            <v>US</v>
          </cell>
          <cell r="I3248" t="str">
            <v>USD</v>
          </cell>
          <cell r="J3248">
            <v>1442030340</v>
          </cell>
          <cell r="K3248">
            <v>1439551200</v>
          </cell>
          <cell r="L3248" t="b">
            <v>1</v>
          </cell>
          <cell r="M3248">
            <v>193</v>
          </cell>
          <cell r="N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>
            <v>106</v>
          </cell>
          <cell r="H3249" t="str">
            <v>GB</v>
          </cell>
          <cell r="I3249" t="str">
            <v>GBP</v>
          </cell>
          <cell r="J3249">
            <v>1436696712</v>
          </cell>
          <cell r="K3249">
            <v>1434104712</v>
          </cell>
          <cell r="L3249" t="b">
            <v>1</v>
          </cell>
          <cell r="M3249">
            <v>57</v>
          </cell>
          <cell r="N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>
            <v>101</v>
          </cell>
          <cell r="H3250" t="str">
            <v>US</v>
          </cell>
          <cell r="I3250" t="str">
            <v>USD</v>
          </cell>
          <cell r="J3250">
            <v>1428178757</v>
          </cell>
          <cell r="K3250">
            <v>1425590357</v>
          </cell>
          <cell r="L3250" t="b">
            <v>1</v>
          </cell>
          <cell r="M3250">
            <v>200</v>
          </cell>
          <cell r="N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>
            <v>105</v>
          </cell>
          <cell r="H3251" t="str">
            <v>US</v>
          </cell>
          <cell r="I3251" t="str">
            <v>USD</v>
          </cell>
          <cell r="J3251">
            <v>1434822914</v>
          </cell>
          <cell r="K3251">
            <v>1432230914</v>
          </cell>
          <cell r="L3251" t="b">
            <v>1</v>
          </cell>
          <cell r="M3251">
            <v>88</v>
          </cell>
          <cell r="N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>
            <v>102</v>
          </cell>
          <cell r="H3252" t="str">
            <v>US</v>
          </cell>
          <cell r="I3252" t="str">
            <v>USD</v>
          </cell>
          <cell r="J3252">
            <v>1415213324</v>
          </cell>
          <cell r="K3252">
            <v>1412617724</v>
          </cell>
          <cell r="L3252" t="b">
            <v>1</v>
          </cell>
          <cell r="M3252">
            <v>213</v>
          </cell>
          <cell r="N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>
            <v>111</v>
          </cell>
          <cell r="H3253" t="str">
            <v>US</v>
          </cell>
          <cell r="I3253" t="str">
            <v>USD</v>
          </cell>
          <cell r="J3253">
            <v>1434907966</v>
          </cell>
          <cell r="K3253">
            <v>1432315966</v>
          </cell>
          <cell r="L3253" t="b">
            <v>1</v>
          </cell>
          <cell r="M3253">
            <v>20</v>
          </cell>
          <cell r="N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>
            <v>128</v>
          </cell>
          <cell r="H3254" t="str">
            <v>GB</v>
          </cell>
          <cell r="I3254" t="str">
            <v>GBP</v>
          </cell>
          <cell r="J3254">
            <v>1473247240</v>
          </cell>
          <cell r="K3254">
            <v>1470655240</v>
          </cell>
          <cell r="L3254" t="b">
            <v>1</v>
          </cell>
          <cell r="M3254">
            <v>50</v>
          </cell>
          <cell r="N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>
            <v>102</v>
          </cell>
          <cell r="H3255" t="str">
            <v>US</v>
          </cell>
          <cell r="I3255" t="str">
            <v>USD</v>
          </cell>
          <cell r="J3255">
            <v>1473306300</v>
          </cell>
          <cell r="K3255">
            <v>1471701028</v>
          </cell>
          <cell r="L3255" t="b">
            <v>1</v>
          </cell>
          <cell r="M3255">
            <v>115</v>
          </cell>
          <cell r="N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>
            <v>101</v>
          </cell>
          <cell r="H3256" t="str">
            <v>GB</v>
          </cell>
          <cell r="I3256" t="str">
            <v>GBP</v>
          </cell>
          <cell r="J3256">
            <v>1427331809</v>
          </cell>
          <cell r="K3256">
            <v>1424743409</v>
          </cell>
          <cell r="L3256" t="b">
            <v>1</v>
          </cell>
          <cell r="M3256">
            <v>186</v>
          </cell>
          <cell r="N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>
            <v>175</v>
          </cell>
          <cell r="H3257" t="str">
            <v>GB</v>
          </cell>
          <cell r="I3257" t="str">
            <v>GBP</v>
          </cell>
          <cell r="J3257">
            <v>1412706375</v>
          </cell>
          <cell r="K3257">
            <v>1410114375</v>
          </cell>
          <cell r="L3257" t="b">
            <v>1</v>
          </cell>
          <cell r="M3257">
            <v>18</v>
          </cell>
          <cell r="N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>
            <v>128</v>
          </cell>
          <cell r="H3258" t="str">
            <v>US</v>
          </cell>
          <cell r="I3258" t="str">
            <v>USD</v>
          </cell>
          <cell r="J3258">
            <v>1433995140</v>
          </cell>
          <cell r="K3258">
            <v>1432129577</v>
          </cell>
          <cell r="L3258" t="b">
            <v>1</v>
          </cell>
          <cell r="M3258">
            <v>176</v>
          </cell>
          <cell r="N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>
            <v>106</v>
          </cell>
          <cell r="H3259" t="str">
            <v>GB</v>
          </cell>
          <cell r="I3259" t="str">
            <v>GBP</v>
          </cell>
          <cell r="J3259">
            <v>1487769952</v>
          </cell>
          <cell r="K3259">
            <v>1485177952</v>
          </cell>
          <cell r="L3259" t="b">
            <v>0</v>
          </cell>
          <cell r="M3259">
            <v>41</v>
          </cell>
          <cell r="N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>
            <v>105</v>
          </cell>
          <cell r="H3260" t="str">
            <v>US</v>
          </cell>
          <cell r="I3260" t="str">
            <v>USD</v>
          </cell>
          <cell r="J3260">
            <v>1420751861</v>
          </cell>
          <cell r="K3260">
            <v>1418159861</v>
          </cell>
          <cell r="L3260" t="b">
            <v>1</v>
          </cell>
          <cell r="M3260">
            <v>75</v>
          </cell>
          <cell r="N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>
            <v>106</v>
          </cell>
          <cell r="H3261" t="str">
            <v>US</v>
          </cell>
          <cell r="I3261" t="str">
            <v>USD</v>
          </cell>
          <cell r="J3261">
            <v>1475294340</v>
          </cell>
          <cell r="K3261">
            <v>1472753745</v>
          </cell>
          <cell r="L3261" t="b">
            <v>1</v>
          </cell>
          <cell r="M3261">
            <v>97</v>
          </cell>
          <cell r="N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>
            <v>109</v>
          </cell>
          <cell r="H3262" t="str">
            <v>US</v>
          </cell>
          <cell r="I3262" t="str">
            <v>USD</v>
          </cell>
          <cell r="J3262">
            <v>1448903318</v>
          </cell>
          <cell r="K3262">
            <v>1445875718</v>
          </cell>
          <cell r="L3262" t="b">
            <v>1</v>
          </cell>
          <cell r="M3262">
            <v>73</v>
          </cell>
          <cell r="N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>
            <v>100</v>
          </cell>
          <cell r="H3263" t="str">
            <v>US</v>
          </cell>
          <cell r="I3263" t="str">
            <v>USD</v>
          </cell>
          <cell r="J3263">
            <v>1437067476</v>
          </cell>
          <cell r="K3263">
            <v>1434475476</v>
          </cell>
          <cell r="L3263" t="b">
            <v>1</v>
          </cell>
          <cell r="M3263">
            <v>49</v>
          </cell>
          <cell r="N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>
            <v>103</v>
          </cell>
          <cell r="H3264" t="str">
            <v>US</v>
          </cell>
          <cell r="I3264" t="str">
            <v>USD</v>
          </cell>
          <cell r="J3264">
            <v>1419220800</v>
          </cell>
          <cell r="K3264">
            <v>1416555262</v>
          </cell>
          <cell r="L3264" t="b">
            <v>1</v>
          </cell>
          <cell r="M3264">
            <v>134</v>
          </cell>
          <cell r="N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>
            <v>112</v>
          </cell>
          <cell r="H3265" t="str">
            <v>US</v>
          </cell>
          <cell r="I3265" t="str">
            <v>USD</v>
          </cell>
          <cell r="J3265">
            <v>1446238800</v>
          </cell>
          <cell r="K3265">
            <v>1444220588</v>
          </cell>
          <cell r="L3265" t="b">
            <v>1</v>
          </cell>
          <cell r="M3265">
            <v>68</v>
          </cell>
          <cell r="N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>
            <v>103</v>
          </cell>
          <cell r="H3266" t="str">
            <v>US</v>
          </cell>
          <cell r="I3266" t="str">
            <v>USD</v>
          </cell>
          <cell r="J3266">
            <v>1422482400</v>
          </cell>
          <cell r="K3266">
            <v>1421089938</v>
          </cell>
          <cell r="L3266" t="b">
            <v>1</v>
          </cell>
          <cell r="M3266">
            <v>49</v>
          </cell>
          <cell r="N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>
            <v>164</v>
          </cell>
          <cell r="H3267" t="str">
            <v>IE</v>
          </cell>
          <cell r="I3267" t="str">
            <v>EUR</v>
          </cell>
          <cell r="J3267">
            <v>1449162000</v>
          </cell>
          <cell r="K3267">
            <v>1446570315</v>
          </cell>
          <cell r="L3267" t="b">
            <v>1</v>
          </cell>
          <cell r="M3267">
            <v>63</v>
          </cell>
          <cell r="N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>
            <v>131</v>
          </cell>
          <cell r="H3268" t="str">
            <v>US</v>
          </cell>
          <cell r="I3268" t="str">
            <v>USD</v>
          </cell>
          <cell r="J3268">
            <v>1434142800</v>
          </cell>
          <cell r="K3268">
            <v>1431435122</v>
          </cell>
          <cell r="L3268" t="b">
            <v>1</v>
          </cell>
          <cell r="M3268">
            <v>163</v>
          </cell>
          <cell r="N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>
            <v>102</v>
          </cell>
          <cell r="H3269" t="str">
            <v>US</v>
          </cell>
          <cell r="I3269" t="str">
            <v>USD</v>
          </cell>
          <cell r="J3269">
            <v>1437156660</v>
          </cell>
          <cell r="K3269">
            <v>1434564660</v>
          </cell>
          <cell r="L3269" t="b">
            <v>1</v>
          </cell>
          <cell r="M3269">
            <v>288</v>
          </cell>
          <cell r="N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>
            <v>128</v>
          </cell>
          <cell r="H3270" t="str">
            <v>US</v>
          </cell>
          <cell r="I3270" t="str">
            <v>USD</v>
          </cell>
          <cell r="J3270">
            <v>1472074928</v>
          </cell>
          <cell r="K3270">
            <v>1470692528</v>
          </cell>
          <cell r="L3270" t="b">
            <v>1</v>
          </cell>
          <cell r="M3270">
            <v>42</v>
          </cell>
          <cell r="N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>
            <v>102</v>
          </cell>
          <cell r="H3271" t="str">
            <v>GB</v>
          </cell>
          <cell r="I3271" t="str">
            <v>GBP</v>
          </cell>
          <cell r="J3271">
            <v>1434452400</v>
          </cell>
          <cell r="K3271">
            <v>1431509397</v>
          </cell>
          <cell r="L3271" t="b">
            <v>1</v>
          </cell>
          <cell r="M3271">
            <v>70</v>
          </cell>
          <cell r="N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>
            <v>102</v>
          </cell>
          <cell r="H3272" t="str">
            <v>GB</v>
          </cell>
          <cell r="I3272" t="str">
            <v>GBP</v>
          </cell>
          <cell r="J3272">
            <v>1436705265</v>
          </cell>
          <cell r="K3272">
            <v>1434113265</v>
          </cell>
          <cell r="L3272" t="b">
            <v>1</v>
          </cell>
          <cell r="M3272">
            <v>30</v>
          </cell>
          <cell r="N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>
            <v>130</v>
          </cell>
          <cell r="H3273" t="str">
            <v>GB</v>
          </cell>
          <cell r="I3273" t="str">
            <v>GBP</v>
          </cell>
          <cell r="J3273">
            <v>1414927775</v>
          </cell>
          <cell r="K3273">
            <v>1412332175</v>
          </cell>
          <cell r="L3273" t="b">
            <v>1</v>
          </cell>
          <cell r="M3273">
            <v>51</v>
          </cell>
          <cell r="N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>
            <v>154</v>
          </cell>
          <cell r="H3274" t="str">
            <v>US</v>
          </cell>
          <cell r="I3274" t="str">
            <v>USD</v>
          </cell>
          <cell r="J3274">
            <v>1446814809</v>
          </cell>
          <cell r="K3274">
            <v>1444219209</v>
          </cell>
          <cell r="L3274" t="b">
            <v>1</v>
          </cell>
          <cell r="M3274">
            <v>145</v>
          </cell>
          <cell r="N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>
            <v>107</v>
          </cell>
          <cell r="H3275" t="str">
            <v>US</v>
          </cell>
          <cell r="I3275" t="str">
            <v>USD</v>
          </cell>
          <cell r="J3275">
            <v>1473879600</v>
          </cell>
          <cell r="K3275">
            <v>1472498042</v>
          </cell>
          <cell r="L3275" t="b">
            <v>1</v>
          </cell>
          <cell r="M3275">
            <v>21</v>
          </cell>
          <cell r="N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>
            <v>101</v>
          </cell>
          <cell r="H3276" t="str">
            <v>US</v>
          </cell>
          <cell r="I3276" t="str">
            <v>USD</v>
          </cell>
          <cell r="J3276">
            <v>1458075600</v>
          </cell>
          <cell r="K3276">
            <v>1454259272</v>
          </cell>
          <cell r="L3276" t="b">
            <v>1</v>
          </cell>
          <cell r="M3276">
            <v>286</v>
          </cell>
          <cell r="N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>
            <v>100</v>
          </cell>
          <cell r="H3277" t="str">
            <v>US</v>
          </cell>
          <cell r="I3277" t="str">
            <v>USD</v>
          </cell>
          <cell r="J3277">
            <v>1423456200</v>
          </cell>
          <cell r="K3277">
            <v>1421183271</v>
          </cell>
          <cell r="L3277" t="b">
            <v>1</v>
          </cell>
          <cell r="M3277">
            <v>12</v>
          </cell>
          <cell r="N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>
            <v>117</v>
          </cell>
          <cell r="H3278" t="str">
            <v>CA</v>
          </cell>
          <cell r="I3278" t="str">
            <v>CAD</v>
          </cell>
          <cell r="J3278">
            <v>1459483140</v>
          </cell>
          <cell r="K3278">
            <v>1456526879</v>
          </cell>
          <cell r="L3278" t="b">
            <v>1</v>
          </cell>
          <cell r="M3278">
            <v>100</v>
          </cell>
          <cell r="N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>
            <v>109</v>
          </cell>
          <cell r="H3279" t="str">
            <v>GB</v>
          </cell>
          <cell r="I3279" t="str">
            <v>GBP</v>
          </cell>
          <cell r="J3279">
            <v>1416331406</v>
          </cell>
          <cell r="K3279">
            <v>1413735806</v>
          </cell>
          <cell r="L3279" t="b">
            <v>1</v>
          </cell>
          <cell r="M3279">
            <v>100</v>
          </cell>
          <cell r="N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>
            <v>103</v>
          </cell>
          <cell r="H3280" t="str">
            <v>GB</v>
          </cell>
          <cell r="I3280" t="str">
            <v>GBP</v>
          </cell>
          <cell r="J3280">
            <v>1433017303</v>
          </cell>
          <cell r="K3280">
            <v>1430425303</v>
          </cell>
          <cell r="L3280" t="b">
            <v>1</v>
          </cell>
          <cell r="M3280">
            <v>34</v>
          </cell>
          <cell r="N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>
            <v>114</v>
          </cell>
          <cell r="H3281" t="str">
            <v>US</v>
          </cell>
          <cell r="I3281" t="str">
            <v>USD</v>
          </cell>
          <cell r="J3281">
            <v>1459474059</v>
          </cell>
          <cell r="K3281">
            <v>1456885659</v>
          </cell>
          <cell r="L3281" t="b">
            <v>0</v>
          </cell>
          <cell r="M3281">
            <v>63</v>
          </cell>
          <cell r="N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>
            <v>103</v>
          </cell>
          <cell r="H3282" t="str">
            <v>US</v>
          </cell>
          <cell r="I3282" t="str">
            <v>USD</v>
          </cell>
          <cell r="J3282">
            <v>1433134800</v>
          </cell>
          <cell r="K3282">
            <v>1430158198</v>
          </cell>
          <cell r="L3282" t="b">
            <v>0</v>
          </cell>
          <cell r="M3282">
            <v>30</v>
          </cell>
          <cell r="N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>
            <v>122</v>
          </cell>
          <cell r="H3283" t="str">
            <v>US</v>
          </cell>
          <cell r="I3283" t="str">
            <v>USD</v>
          </cell>
          <cell r="J3283">
            <v>1441153705</v>
          </cell>
          <cell r="K3283">
            <v>1438561705</v>
          </cell>
          <cell r="L3283" t="b">
            <v>0</v>
          </cell>
          <cell r="M3283">
            <v>47</v>
          </cell>
          <cell r="N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>
            <v>103</v>
          </cell>
          <cell r="H3284" t="str">
            <v>US</v>
          </cell>
          <cell r="I3284" t="str">
            <v>USD</v>
          </cell>
          <cell r="J3284">
            <v>1461904788</v>
          </cell>
          <cell r="K3284">
            <v>1458103188</v>
          </cell>
          <cell r="L3284" t="b">
            <v>0</v>
          </cell>
          <cell r="M3284">
            <v>237</v>
          </cell>
          <cell r="N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>
            <v>105</v>
          </cell>
          <cell r="H3285" t="str">
            <v>GB</v>
          </cell>
          <cell r="I3285" t="str">
            <v>GBP</v>
          </cell>
          <cell r="J3285">
            <v>1455138000</v>
          </cell>
          <cell r="K3285">
            <v>1452448298</v>
          </cell>
          <cell r="L3285" t="b">
            <v>0</v>
          </cell>
          <cell r="M3285">
            <v>47</v>
          </cell>
          <cell r="N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>
            <v>102</v>
          </cell>
          <cell r="H3286" t="str">
            <v>US</v>
          </cell>
          <cell r="I3286" t="str">
            <v>USD</v>
          </cell>
          <cell r="J3286">
            <v>1454047140</v>
          </cell>
          <cell r="K3286">
            <v>1452546853</v>
          </cell>
          <cell r="L3286" t="b">
            <v>0</v>
          </cell>
          <cell r="M3286">
            <v>15</v>
          </cell>
          <cell r="N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>
            <v>112</v>
          </cell>
          <cell r="H3287" t="str">
            <v>US</v>
          </cell>
          <cell r="I3287" t="str">
            <v>USD</v>
          </cell>
          <cell r="J3287">
            <v>1488258000</v>
          </cell>
          <cell r="K3287">
            <v>1485556626</v>
          </cell>
          <cell r="L3287" t="b">
            <v>0</v>
          </cell>
          <cell r="M3287">
            <v>81</v>
          </cell>
          <cell r="N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>
            <v>102</v>
          </cell>
          <cell r="H3288" t="str">
            <v>US</v>
          </cell>
          <cell r="I3288" t="str">
            <v>USD</v>
          </cell>
          <cell r="J3288">
            <v>1471291782</v>
          </cell>
          <cell r="K3288">
            <v>1468699782</v>
          </cell>
          <cell r="L3288" t="b">
            <v>0</v>
          </cell>
          <cell r="M3288">
            <v>122</v>
          </cell>
          <cell r="N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>
            <v>100</v>
          </cell>
          <cell r="H3289" t="str">
            <v>CA</v>
          </cell>
          <cell r="I3289" t="str">
            <v>CAD</v>
          </cell>
          <cell r="J3289">
            <v>1448733628</v>
          </cell>
          <cell r="K3289">
            <v>1446573628</v>
          </cell>
          <cell r="L3289" t="b">
            <v>0</v>
          </cell>
          <cell r="M3289">
            <v>34</v>
          </cell>
          <cell r="N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>
            <v>100</v>
          </cell>
          <cell r="H3290" t="str">
            <v>GB</v>
          </cell>
          <cell r="I3290" t="str">
            <v>GBP</v>
          </cell>
          <cell r="J3290">
            <v>1466463600</v>
          </cell>
          <cell r="K3290">
            <v>1463337315</v>
          </cell>
          <cell r="L3290" t="b">
            <v>0</v>
          </cell>
          <cell r="M3290">
            <v>207</v>
          </cell>
          <cell r="N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>
            <v>133</v>
          </cell>
          <cell r="H3291" t="str">
            <v>GB</v>
          </cell>
          <cell r="I3291" t="str">
            <v>GBP</v>
          </cell>
          <cell r="J3291">
            <v>1487580602</v>
          </cell>
          <cell r="K3291">
            <v>1485161402</v>
          </cell>
          <cell r="L3291" t="b">
            <v>0</v>
          </cell>
          <cell r="M3291">
            <v>25</v>
          </cell>
          <cell r="N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>
            <v>121</v>
          </cell>
          <cell r="H3292" t="str">
            <v>GB</v>
          </cell>
          <cell r="I3292" t="str">
            <v>GBP</v>
          </cell>
          <cell r="J3292">
            <v>1489234891</v>
          </cell>
          <cell r="K3292">
            <v>1486642891</v>
          </cell>
          <cell r="L3292" t="b">
            <v>0</v>
          </cell>
          <cell r="M3292">
            <v>72</v>
          </cell>
          <cell r="N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>
            <v>114</v>
          </cell>
          <cell r="H3293" t="str">
            <v>US</v>
          </cell>
          <cell r="I3293" t="str">
            <v>USD</v>
          </cell>
          <cell r="J3293">
            <v>1442462340</v>
          </cell>
          <cell r="K3293">
            <v>1439743900</v>
          </cell>
          <cell r="L3293" t="b">
            <v>0</v>
          </cell>
          <cell r="M3293">
            <v>14</v>
          </cell>
          <cell r="N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>
            <v>286</v>
          </cell>
          <cell r="H3294" t="str">
            <v>GB</v>
          </cell>
          <cell r="I3294" t="str">
            <v>GBP</v>
          </cell>
          <cell r="J3294">
            <v>1449257348</v>
          </cell>
          <cell r="K3294">
            <v>1444069748</v>
          </cell>
          <cell r="L3294" t="b">
            <v>0</v>
          </cell>
          <cell r="M3294">
            <v>15</v>
          </cell>
          <cell r="N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>
            <v>170</v>
          </cell>
          <cell r="H3295" t="str">
            <v>NZ</v>
          </cell>
          <cell r="I3295" t="str">
            <v>NZD</v>
          </cell>
          <cell r="J3295">
            <v>1488622352</v>
          </cell>
          <cell r="K3295">
            <v>1486030352</v>
          </cell>
          <cell r="L3295" t="b">
            <v>0</v>
          </cell>
          <cell r="M3295">
            <v>91</v>
          </cell>
          <cell r="N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>
            <v>118</v>
          </cell>
          <cell r="H3296" t="str">
            <v>GB</v>
          </cell>
          <cell r="I3296" t="str">
            <v>GBP</v>
          </cell>
          <cell r="J3296">
            <v>1434459554</v>
          </cell>
          <cell r="K3296">
            <v>1431867554</v>
          </cell>
          <cell r="L3296" t="b">
            <v>0</v>
          </cell>
          <cell r="M3296">
            <v>24</v>
          </cell>
          <cell r="N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>
            <v>103</v>
          </cell>
          <cell r="H3297" t="str">
            <v>GB</v>
          </cell>
          <cell r="I3297" t="str">
            <v>GBP</v>
          </cell>
          <cell r="J3297">
            <v>1474886229</v>
          </cell>
          <cell r="K3297">
            <v>1472294229</v>
          </cell>
          <cell r="L3297" t="b">
            <v>0</v>
          </cell>
          <cell r="M3297">
            <v>27</v>
          </cell>
          <cell r="N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>
            <v>144</v>
          </cell>
          <cell r="H3298" t="str">
            <v>GB</v>
          </cell>
          <cell r="I3298" t="str">
            <v>GBP</v>
          </cell>
          <cell r="J3298">
            <v>1448229600</v>
          </cell>
          <cell r="K3298">
            <v>1446401372</v>
          </cell>
          <cell r="L3298" t="b">
            <v>0</v>
          </cell>
          <cell r="M3298">
            <v>47</v>
          </cell>
          <cell r="N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>
            <v>100</v>
          </cell>
          <cell r="H3299" t="str">
            <v>GB</v>
          </cell>
          <cell r="I3299" t="str">
            <v>GBP</v>
          </cell>
          <cell r="J3299">
            <v>1438037940</v>
          </cell>
          <cell r="K3299">
            <v>1436380256</v>
          </cell>
          <cell r="L3299" t="b">
            <v>0</v>
          </cell>
          <cell r="M3299">
            <v>44</v>
          </cell>
          <cell r="N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>
            <v>102</v>
          </cell>
          <cell r="H3300" t="str">
            <v>US</v>
          </cell>
          <cell r="I3300" t="str">
            <v>USD</v>
          </cell>
          <cell r="J3300">
            <v>1442102400</v>
          </cell>
          <cell r="K3300">
            <v>1440370768</v>
          </cell>
          <cell r="L3300" t="b">
            <v>0</v>
          </cell>
          <cell r="M3300">
            <v>72</v>
          </cell>
          <cell r="N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>
            <v>116</v>
          </cell>
          <cell r="H3301" t="str">
            <v>US</v>
          </cell>
          <cell r="I3301" t="str">
            <v>USD</v>
          </cell>
          <cell r="J3301">
            <v>1444860063</v>
          </cell>
          <cell r="K3301">
            <v>1442268063</v>
          </cell>
          <cell r="L3301" t="b">
            <v>0</v>
          </cell>
          <cell r="M3301">
            <v>63</v>
          </cell>
          <cell r="N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>
            <v>136</v>
          </cell>
          <cell r="H3302" t="str">
            <v>US</v>
          </cell>
          <cell r="I3302" t="str">
            <v>USD</v>
          </cell>
          <cell r="J3302">
            <v>1430329862</v>
          </cell>
          <cell r="K3302">
            <v>1428515462</v>
          </cell>
          <cell r="L3302" t="b">
            <v>0</v>
          </cell>
          <cell r="M3302">
            <v>88</v>
          </cell>
          <cell r="N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>
            <v>133</v>
          </cell>
          <cell r="H3303" t="str">
            <v>US</v>
          </cell>
          <cell r="I3303" t="str">
            <v>USD</v>
          </cell>
          <cell r="J3303">
            <v>1470034740</v>
          </cell>
          <cell r="K3303">
            <v>1466185176</v>
          </cell>
          <cell r="L3303" t="b">
            <v>0</v>
          </cell>
          <cell r="M3303">
            <v>70</v>
          </cell>
          <cell r="N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>
            <v>103</v>
          </cell>
          <cell r="H3304" t="str">
            <v>ES</v>
          </cell>
          <cell r="I3304" t="str">
            <v>EUR</v>
          </cell>
          <cell r="J3304">
            <v>1481099176</v>
          </cell>
          <cell r="K3304">
            <v>1478507176</v>
          </cell>
          <cell r="L3304" t="b">
            <v>0</v>
          </cell>
          <cell r="M3304">
            <v>50</v>
          </cell>
          <cell r="N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>
            <v>116</v>
          </cell>
          <cell r="H3305" t="str">
            <v>US</v>
          </cell>
          <cell r="I3305" t="str">
            <v>USD</v>
          </cell>
          <cell r="J3305">
            <v>1427553484</v>
          </cell>
          <cell r="K3305">
            <v>1424533084</v>
          </cell>
          <cell r="L3305" t="b">
            <v>0</v>
          </cell>
          <cell r="M3305">
            <v>35</v>
          </cell>
          <cell r="N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>
            <v>105</v>
          </cell>
          <cell r="H3306" t="str">
            <v>US</v>
          </cell>
          <cell r="I3306" t="str">
            <v>USD</v>
          </cell>
          <cell r="J3306">
            <v>1482418752</v>
          </cell>
          <cell r="K3306">
            <v>1479826752</v>
          </cell>
          <cell r="L3306" t="b">
            <v>0</v>
          </cell>
          <cell r="M3306">
            <v>175</v>
          </cell>
          <cell r="N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>
            <v>102</v>
          </cell>
          <cell r="H3307" t="str">
            <v>US</v>
          </cell>
          <cell r="I3307" t="str">
            <v>USD</v>
          </cell>
          <cell r="J3307">
            <v>1438374748</v>
          </cell>
          <cell r="K3307">
            <v>1435782748</v>
          </cell>
          <cell r="L3307" t="b">
            <v>0</v>
          </cell>
          <cell r="M3307">
            <v>20</v>
          </cell>
          <cell r="N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>
            <v>175</v>
          </cell>
          <cell r="H3308" t="str">
            <v>US</v>
          </cell>
          <cell r="I3308" t="str">
            <v>USD</v>
          </cell>
          <cell r="J3308">
            <v>1465527600</v>
          </cell>
          <cell r="K3308">
            <v>1462252542</v>
          </cell>
          <cell r="L3308" t="b">
            <v>0</v>
          </cell>
          <cell r="M3308">
            <v>54</v>
          </cell>
          <cell r="N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>
            <v>107</v>
          </cell>
          <cell r="H3309" t="str">
            <v>US</v>
          </cell>
          <cell r="I3309" t="str">
            <v>USD</v>
          </cell>
          <cell r="J3309">
            <v>1463275339</v>
          </cell>
          <cell r="K3309">
            <v>1460683339</v>
          </cell>
          <cell r="L3309" t="b">
            <v>0</v>
          </cell>
          <cell r="M3309">
            <v>20</v>
          </cell>
          <cell r="N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>
            <v>122</v>
          </cell>
          <cell r="H3310" t="str">
            <v>US</v>
          </cell>
          <cell r="I3310" t="str">
            <v>USD</v>
          </cell>
          <cell r="J3310">
            <v>1460581365</v>
          </cell>
          <cell r="K3310">
            <v>1458766965</v>
          </cell>
          <cell r="L3310" t="b">
            <v>0</v>
          </cell>
          <cell r="M3310">
            <v>57</v>
          </cell>
          <cell r="N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>
            <v>159</v>
          </cell>
          <cell r="H3311" t="str">
            <v>GB</v>
          </cell>
          <cell r="I3311" t="str">
            <v>GBP</v>
          </cell>
          <cell r="J3311">
            <v>1476632178</v>
          </cell>
          <cell r="K3311">
            <v>1473953778</v>
          </cell>
          <cell r="L3311" t="b">
            <v>0</v>
          </cell>
          <cell r="M3311">
            <v>31</v>
          </cell>
          <cell r="N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>
            <v>100</v>
          </cell>
          <cell r="H3312" t="str">
            <v>US</v>
          </cell>
          <cell r="I3312" t="str">
            <v>USD</v>
          </cell>
          <cell r="J3312">
            <v>1444169825</v>
          </cell>
          <cell r="K3312">
            <v>1441577825</v>
          </cell>
          <cell r="L3312" t="b">
            <v>0</v>
          </cell>
          <cell r="M3312">
            <v>31</v>
          </cell>
          <cell r="N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>
            <v>110</v>
          </cell>
          <cell r="H3313" t="str">
            <v>US</v>
          </cell>
          <cell r="I3313" t="str">
            <v>USD</v>
          </cell>
          <cell r="J3313">
            <v>1445065210</v>
          </cell>
          <cell r="K3313">
            <v>1442473210</v>
          </cell>
          <cell r="L3313" t="b">
            <v>0</v>
          </cell>
          <cell r="M3313">
            <v>45</v>
          </cell>
          <cell r="N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>
            <v>100</v>
          </cell>
          <cell r="H3314" t="str">
            <v>US</v>
          </cell>
          <cell r="I3314" t="str">
            <v>USD</v>
          </cell>
          <cell r="J3314">
            <v>1478901600</v>
          </cell>
          <cell r="K3314">
            <v>1477077946</v>
          </cell>
          <cell r="L3314" t="b">
            <v>0</v>
          </cell>
          <cell r="M3314">
            <v>41</v>
          </cell>
          <cell r="N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>
            <v>116</v>
          </cell>
          <cell r="H3315" t="str">
            <v>US</v>
          </cell>
          <cell r="I3315" t="str">
            <v>USD</v>
          </cell>
          <cell r="J3315">
            <v>1453856400</v>
          </cell>
          <cell r="K3315">
            <v>1452664317</v>
          </cell>
          <cell r="L3315" t="b">
            <v>0</v>
          </cell>
          <cell r="M3315">
            <v>29</v>
          </cell>
          <cell r="N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>
            <v>211</v>
          </cell>
          <cell r="H3316" t="str">
            <v>GB</v>
          </cell>
          <cell r="I3316" t="str">
            <v>GBP</v>
          </cell>
          <cell r="J3316">
            <v>1431115500</v>
          </cell>
          <cell r="K3316">
            <v>1428733511</v>
          </cell>
          <cell r="L3316" t="b">
            <v>0</v>
          </cell>
          <cell r="M3316">
            <v>58</v>
          </cell>
          <cell r="N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>
            <v>110</v>
          </cell>
          <cell r="H3317" t="str">
            <v>GB</v>
          </cell>
          <cell r="I3317" t="str">
            <v>GBP</v>
          </cell>
          <cell r="J3317">
            <v>1462519041</v>
          </cell>
          <cell r="K3317">
            <v>1459927041</v>
          </cell>
          <cell r="L3317" t="b">
            <v>0</v>
          </cell>
          <cell r="M3317">
            <v>89</v>
          </cell>
          <cell r="N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>
            <v>100</v>
          </cell>
          <cell r="H3318" t="str">
            <v>US</v>
          </cell>
          <cell r="I3318" t="str">
            <v>USD</v>
          </cell>
          <cell r="J3318">
            <v>1407506040</v>
          </cell>
          <cell r="K3318">
            <v>1404680075</v>
          </cell>
          <cell r="L3318" t="b">
            <v>0</v>
          </cell>
          <cell r="M3318">
            <v>125</v>
          </cell>
          <cell r="N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>
            <v>106</v>
          </cell>
          <cell r="H3319" t="str">
            <v>US</v>
          </cell>
          <cell r="I3319" t="str">
            <v>USD</v>
          </cell>
          <cell r="J3319">
            <v>1465347424</v>
          </cell>
          <cell r="K3319">
            <v>1462755424</v>
          </cell>
          <cell r="L3319" t="b">
            <v>0</v>
          </cell>
          <cell r="M3319">
            <v>18</v>
          </cell>
          <cell r="N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>
            <v>126</v>
          </cell>
          <cell r="H3320" t="str">
            <v>CA</v>
          </cell>
          <cell r="I3320" t="str">
            <v>CAD</v>
          </cell>
          <cell r="J3320">
            <v>1460341800</v>
          </cell>
          <cell r="K3320">
            <v>1456902893</v>
          </cell>
          <cell r="L3320" t="b">
            <v>0</v>
          </cell>
          <cell r="M3320">
            <v>32</v>
          </cell>
          <cell r="N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>
            <v>108</v>
          </cell>
          <cell r="H3321" t="str">
            <v>GB</v>
          </cell>
          <cell r="I3321" t="str">
            <v>GBP</v>
          </cell>
          <cell r="J3321">
            <v>1422712986</v>
          </cell>
          <cell r="K3321">
            <v>1418824986</v>
          </cell>
          <cell r="L3321" t="b">
            <v>0</v>
          </cell>
          <cell r="M3321">
            <v>16</v>
          </cell>
          <cell r="N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>
            <v>101</v>
          </cell>
          <cell r="H3322" t="str">
            <v>US</v>
          </cell>
          <cell r="I3322" t="str">
            <v>USD</v>
          </cell>
          <cell r="J3322">
            <v>1466557557</v>
          </cell>
          <cell r="K3322">
            <v>1463965557</v>
          </cell>
          <cell r="L3322" t="b">
            <v>0</v>
          </cell>
          <cell r="M3322">
            <v>38</v>
          </cell>
          <cell r="N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>
            <v>107</v>
          </cell>
          <cell r="H3323" t="str">
            <v>US</v>
          </cell>
          <cell r="I3323" t="str">
            <v>USD</v>
          </cell>
          <cell r="J3323">
            <v>1413431940</v>
          </cell>
          <cell r="K3323">
            <v>1412216665</v>
          </cell>
          <cell r="L3323" t="b">
            <v>0</v>
          </cell>
          <cell r="M3323">
            <v>15</v>
          </cell>
          <cell r="N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>
            <v>102</v>
          </cell>
          <cell r="H3324" t="str">
            <v>US</v>
          </cell>
          <cell r="I3324" t="str">
            <v>USD</v>
          </cell>
          <cell r="J3324">
            <v>1466567700</v>
          </cell>
          <cell r="K3324">
            <v>1464653696</v>
          </cell>
          <cell r="L3324" t="b">
            <v>0</v>
          </cell>
          <cell r="M3324">
            <v>23</v>
          </cell>
          <cell r="N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>
            <v>126</v>
          </cell>
          <cell r="H3325" t="str">
            <v>GB</v>
          </cell>
          <cell r="I3325" t="str">
            <v>GBP</v>
          </cell>
          <cell r="J3325">
            <v>1474793208</v>
          </cell>
          <cell r="K3325">
            <v>1472201208</v>
          </cell>
          <cell r="L3325" t="b">
            <v>0</v>
          </cell>
          <cell r="M3325">
            <v>49</v>
          </cell>
          <cell r="N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>
            <v>102</v>
          </cell>
          <cell r="H3326" t="str">
            <v>IE</v>
          </cell>
          <cell r="I3326" t="str">
            <v>EUR</v>
          </cell>
          <cell r="J3326">
            <v>1465135190</v>
          </cell>
          <cell r="K3326">
            <v>1463925590</v>
          </cell>
          <cell r="L3326" t="b">
            <v>0</v>
          </cell>
          <cell r="M3326">
            <v>10</v>
          </cell>
          <cell r="N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>
            <v>113</v>
          </cell>
          <cell r="H3327" t="str">
            <v>GB</v>
          </cell>
          <cell r="I3327" t="str">
            <v>GBP</v>
          </cell>
          <cell r="J3327">
            <v>1428256277</v>
          </cell>
          <cell r="K3327">
            <v>1425235877</v>
          </cell>
          <cell r="L3327" t="b">
            <v>0</v>
          </cell>
          <cell r="M3327">
            <v>15</v>
          </cell>
          <cell r="N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>
            <v>101</v>
          </cell>
          <cell r="H3328" t="str">
            <v>US</v>
          </cell>
          <cell r="I3328" t="str">
            <v>USD</v>
          </cell>
          <cell r="J3328">
            <v>1425830905</v>
          </cell>
          <cell r="K3328">
            <v>1423242505</v>
          </cell>
          <cell r="L3328" t="b">
            <v>0</v>
          </cell>
          <cell r="M3328">
            <v>57</v>
          </cell>
          <cell r="N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>
            <v>101</v>
          </cell>
          <cell r="H3329" t="str">
            <v>GB</v>
          </cell>
          <cell r="I3329" t="str">
            <v>GBP</v>
          </cell>
          <cell r="J3329">
            <v>1462697966</v>
          </cell>
          <cell r="K3329">
            <v>1460105966</v>
          </cell>
          <cell r="L3329" t="b">
            <v>0</v>
          </cell>
          <cell r="M3329">
            <v>33</v>
          </cell>
          <cell r="N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>
            <v>146</v>
          </cell>
          <cell r="H3330" t="str">
            <v>US</v>
          </cell>
          <cell r="I3330" t="str">
            <v>USD</v>
          </cell>
          <cell r="J3330">
            <v>1404522000</v>
          </cell>
          <cell r="K3330">
            <v>1404308883</v>
          </cell>
          <cell r="L3330" t="b">
            <v>0</v>
          </cell>
          <cell r="M3330">
            <v>9</v>
          </cell>
          <cell r="N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>
            <v>117</v>
          </cell>
          <cell r="H3331" t="str">
            <v>GB</v>
          </cell>
          <cell r="I3331" t="str">
            <v>GBP</v>
          </cell>
          <cell r="J3331">
            <v>1406502000</v>
          </cell>
          <cell r="K3331">
            <v>1405583108</v>
          </cell>
          <cell r="L3331" t="b">
            <v>0</v>
          </cell>
          <cell r="M3331">
            <v>26</v>
          </cell>
          <cell r="N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>
            <v>106</v>
          </cell>
          <cell r="H3332" t="str">
            <v>GB</v>
          </cell>
          <cell r="I3332" t="str">
            <v>GBP</v>
          </cell>
          <cell r="J3332">
            <v>1427919468</v>
          </cell>
          <cell r="K3332">
            <v>1425331068</v>
          </cell>
          <cell r="L3332" t="b">
            <v>0</v>
          </cell>
          <cell r="M3332">
            <v>69</v>
          </cell>
          <cell r="N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>
            <v>105</v>
          </cell>
          <cell r="H3333" t="str">
            <v>US</v>
          </cell>
          <cell r="I3333" t="str">
            <v>USD</v>
          </cell>
          <cell r="J3333">
            <v>1444149886</v>
          </cell>
          <cell r="K3333">
            <v>1441125886</v>
          </cell>
          <cell r="L3333" t="b">
            <v>0</v>
          </cell>
          <cell r="M3333">
            <v>65</v>
          </cell>
          <cell r="N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>
            <v>100</v>
          </cell>
          <cell r="H3334" t="str">
            <v>US</v>
          </cell>
          <cell r="I3334" t="str">
            <v>USD</v>
          </cell>
          <cell r="J3334">
            <v>1405802330</v>
          </cell>
          <cell r="K3334">
            <v>1403210330</v>
          </cell>
          <cell r="L3334" t="b">
            <v>0</v>
          </cell>
          <cell r="M3334">
            <v>83</v>
          </cell>
          <cell r="N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>
            <v>105</v>
          </cell>
          <cell r="H3335" t="str">
            <v>US</v>
          </cell>
          <cell r="I3335" t="str">
            <v>USD</v>
          </cell>
          <cell r="J3335">
            <v>1434384880</v>
          </cell>
          <cell r="K3335">
            <v>1432484080</v>
          </cell>
          <cell r="L3335" t="b">
            <v>0</v>
          </cell>
          <cell r="M3335">
            <v>111</v>
          </cell>
          <cell r="N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>
            <v>139</v>
          </cell>
          <cell r="H3336" t="str">
            <v>US</v>
          </cell>
          <cell r="I3336" t="str">
            <v>USD</v>
          </cell>
          <cell r="J3336">
            <v>1438259422</v>
          </cell>
          <cell r="K3336">
            <v>1435667422</v>
          </cell>
          <cell r="L3336" t="b">
            <v>0</v>
          </cell>
          <cell r="M3336">
            <v>46</v>
          </cell>
          <cell r="N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>
            <v>100</v>
          </cell>
          <cell r="H3337" t="str">
            <v>GB</v>
          </cell>
          <cell r="I3337" t="str">
            <v>GBP</v>
          </cell>
          <cell r="J3337">
            <v>1407106800</v>
          </cell>
          <cell r="K3337">
            <v>1404749446</v>
          </cell>
          <cell r="L3337" t="b">
            <v>0</v>
          </cell>
          <cell r="M3337">
            <v>63</v>
          </cell>
          <cell r="N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>
            <v>100</v>
          </cell>
          <cell r="H3338" t="str">
            <v>GB</v>
          </cell>
          <cell r="I3338" t="str">
            <v>GBP</v>
          </cell>
          <cell r="J3338">
            <v>1459845246</v>
          </cell>
          <cell r="K3338">
            <v>1457429646</v>
          </cell>
          <cell r="L3338" t="b">
            <v>0</v>
          </cell>
          <cell r="M3338">
            <v>9</v>
          </cell>
          <cell r="N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>
            <v>110</v>
          </cell>
          <cell r="H3339" t="str">
            <v>GB</v>
          </cell>
          <cell r="I3339" t="str">
            <v>GBP</v>
          </cell>
          <cell r="J3339">
            <v>1412974800</v>
          </cell>
          <cell r="K3339">
            <v>1411109167</v>
          </cell>
          <cell r="L3339" t="b">
            <v>0</v>
          </cell>
          <cell r="M3339">
            <v>34</v>
          </cell>
          <cell r="N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>
            <v>102</v>
          </cell>
          <cell r="H3340" t="str">
            <v>US</v>
          </cell>
          <cell r="I3340" t="str">
            <v>USD</v>
          </cell>
          <cell r="J3340">
            <v>1487944080</v>
          </cell>
          <cell r="K3340">
            <v>1486129680</v>
          </cell>
          <cell r="L3340" t="b">
            <v>0</v>
          </cell>
          <cell r="M3340">
            <v>112</v>
          </cell>
          <cell r="N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>
            <v>104</v>
          </cell>
          <cell r="H3341" t="str">
            <v>US</v>
          </cell>
          <cell r="I3341" t="str">
            <v>USD</v>
          </cell>
          <cell r="J3341">
            <v>1469721518</v>
          </cell>
          <cell r="K3341">
            <v>1467129518</v>
          </cell>
          <cell r="L3341" t="b">
            <v>0</v>
          </cell>
          <cell r="M3341">
            <v>47</v>
          </cell>
          <cell r="N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>
            <v>138</v>
          </cell>
          <cell r="H3342" t="str">
            <v>US</v>
          </cell>
          <cell r="I3342" t="str">
            <v>USD</v>
          </cell>
          <cell r="J3342">
            <v>1481066554</v>
          </cell>
          <cell r="K3342">
            <v>1478906554</v>
          </cell>
          <cell r="L3342" t="b">
            <v>0</v>
          </cell>
          <cell r="M3342">
            <v>38</v>
          </cell>
          <cell r="N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>
            <v>100</v>
          </cell>
          <cell r="H3343" t="str">
            <v>GB</v>
          </cell>
          <cell r="I3343" t="str">
            <v>GBP</v>
          </cell>
          <cell r="J3343">
            <v>1465750800</v>
          </cell>
          <cell r="K3343">
            <v>1463771421</v>
          </cell>
          <cell r="L3343" t="b">
            <v>0</v>
          </cell>
          <cell r="M3343">
            <v>28</v>
          </cell>
          <cell r="N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>
            <v>102</v>
          </cell>
          <cell r="H3344" t="str">
            <v>US</v>
          </cell>
          <cell r="I3344" t="str">
            <v>USD</v>
          </cell>
          <cell r="J3344">
            <v>1427864340</v>
          </cell>
          <cell r="K3344">
            <v>1425020810</v>
          </cell>
          <cell r="L3344" t="b">
            <v>0</v>
          </cell>
          <cell r="M3344">
            <v>78</v>
          </cell>
          <cell r="N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>
            <v>171</v>
          </cell>
          <cell r="H3345" t="str">
            <v>GB</v>
          </cell>
          <cell r="I3345" t="str">
            <v>GBP</v>
          </cell>
          <cell r="J3345">
            <v>1460553480</v>
          </cell>
          <cell r="K3345">
            <v>1458770384</v>
          </cell>
          <cell r="L3345" t="b">
            <v>0</v>
          </cell>
          <cell r="M3345">
            <v>23</v>
          </cell>
          <cell r="N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>
            <v>101</v>
          </cell>
          <cell r="H3346" t="str">
            <v>US</v>
          </cell>
          <cell r="I3346" t="str">
            <v>USD</v>
          </cell>
          <cell r="J3346">
            <v>1409374093</v>
          </cell>
          <cell r="K3346">
            <v>1406782093</v>
          </cell>
          <cell r="L3346" t="b">
            <v>0</v>
          </cell>
          <cell r="M3346">
            <v>40</v>
          </cell>
          <cell r="N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>
            <v>130</v>
          </cell>
          <cell r="H3347" t="str">
            <v>US</v>
          </cell>
          <cell r="I3347" t="str">
            <v>USD</v>
          </cell>
          <cell r="J3347">
            <v>1429317420</v>
          </cell>
          <cell r="K3347">
            <v>1424226768</v>
          </cell>
          <cell r="L3347" t="b">
            <v>0</v>
          </cell>
          <cell r="M3347">
            <v>13</v>
          </cell>
          <cell r="N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>
            <v>110</v>
          </cell>
          <cell r="H3348" t="str">
            <v>US</v>
          </cell>
          <cell r="I3348" t="str">
            <v>USD</v>
          </cell>
          <cell r="J3348">
            <v>1424910910</v>
          </cell>
          <cell r="K3348">
            <v>1424306110</v>
          </cell>
          <cell r="L3348" t="b">
            <v>0</v>
          </cell>
          <cell r="M3348">
            <v>18</v>
          </cell>
          <cell r="N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>
            <v>119</v>
          </cell>
          <cell r="H3349" t="str">
            <v>GB</v>
          </cell>
          <cell r="I3349" t="str">
            <v>GBP</v>
          </cell>
          <cell r="J3349">
            <v>1462741200</v>
          </cell>
          <cell r="K3349">
            <v>1461503654</v>
          </cell>
          <cell r="L3349" t="b">
            <v>0</v>
          </cell>
          <cell r="M3349">
            <v>22</v>
          </cell>
          <cell r="N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>
            <v>100</v>
          </cell>
          <cell r="H3350" t="str">
            <v>US</v>
          </cell>
          <cell r="I3350" t="str">
            <v>USD</v>
          </cell>
          <cell r="J3350">
            <v>1461988740</v>
          </cell>
          <cell r="K3350">
            <v>1459949080</v>
          </cell>
          <cell r="L3350" t="b">
            <v>0</v>
          </cell>
          <cell r="M3350">
            <v>79</v>
          </cell>
          <cell r="N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>
            <v>153</v>
          </cell>
          <cell r="H3351" t="str">
            <v>US</v>
          </cell>
          <cell r="I3351" t="str">
            <v>USD</v>
          </cell>
          <cell r="J3351">
            <v>1465837200</v>
          </cell>
          <cell r="K3351">
            <v>1463971172</v>
          </cell>
          <cell r="L3351" t="b">
            <v>0</v>
          </cell>
          <cell r="M3351">
            <v>14</v>
          </cell>
          <cell r="N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>
            <v>104</v>
          </cell>
          <cell r="H3352" t="str">
            <v>LU</v>
          </cell>
          <cell r="I3352" t="str">
            <v>EUR</v>
          </cell>
          <cell r="J3352">
            <v>1448838000</v>
          </cell>
          <cell r="K3352">
            <v>1445791811</v>
          </cell>
          <cell r="L3352" t="b">
            <v>0</v>
          </cell>
          <cell r="M3352">
            <v>51</v>
          </cell>
          <cell r="N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>
            <v>101</v>
          </cell>
          <cell r="H3353" t="str">
            <v>GB</v>
          </cell>
          <cell r="I3353" t="str">
            <v>GBP</v>
          </cell>
          <cell r="J3353">
            <v>1406113200</v>
          </cell>
          <cell r="K3353">
            <v>1402910965</v>
          </cell>
          <cell r="L3353" t="b">
            <v>0</v>
          </cell>
          <cell r="M3353">
            <v>54</v>
          </cell>
          <cell r="N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>
            <v>108</v>
          </cell>
          <cell r="H3354" t="str">
            <v>GB</v>
          </cell>
          <cell r="I3354" t="str">
            <v>GBP</v>
          </cell>
          <cell r="J3354">
            <v>1467414000</v>
          </cell>
          <cell r="K3354">
            <v>1462492178</v>
          </cell>
          <cell r="L3354" t="b">
            <v>0</v>
          </cell>
          <cell r="M3354">
            <v>70</v>
          </cell>
          <cell r="N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>
            <v>315</v>
          </cell>
          <cell r="H3355" t="str">
            <v>GB</v>
          </cell>
          <cell r="I3355" t="str">
            <v>GBP</v>
          </cell>
          <cell r="J3355">
            <v>1462230000</v>
          </cell>
          <cell r="K3355">
            <v>1461061350</v>
          </cell>
          <cell r="L3355" t="b">
            <v>0</v>
          </cell>
          <cell r="M3355">
            <v>44</v>
          </cell>
          <cell r="N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>
            <v>102</v>
          </cell>
          <cell r="H3356" t="str">
            <v>US</v>
          </cell>
          <cell r="I3356" t="str">
            <v>USD</v>
          </cell>
          <cell r="J3356">
            <v>1446091260</v>
          </cell>
          <cell r="K3356">
            <v>1443029206</v>
          </cell>
          <cell r="L3356" t="b">
            <v>0</v>
          </cell>
          <cell r="M3356">
            <v>55</v>
          </cell>
          <cell r="N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>
            <v>126</v>
          </cell>
          <cell r="H3357" t="str">
            <v>GB</v>
          </cell>
          <cell r="I3357" t="str">
            <v>GBP</v>
          </cell>
          <cell r="J3357">
            <v>1462879020</v>
          </cell>
          <cell r="K3357">
            <v>1461941527</v>
          </cell>
          <cell r="L3357" t="b">
            <v>0</v>
          </cell>
          <cell r="M3357">
            <v>15</v>
          </cell>
          <cell r="N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>
            <v>101</v>
          </cell>
          <cell r="H3358" t="str">
            <v>GB</v>
          </cell>
          <cell r="I3358" t="str">
            <v>GBP</v>
          </cell>
          <cell r="J3358">
            <v>1468611272</v>
          </cell>
          <cell r="K3358">
            <v>1466019272</v>
          </cell>
          <cell r="L3358" t="b">
            <v>0</v>
          </cell>
          <cell r="M3358">
            <v>27</v>
          </cell>
          <cell r="N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>
            <v>101</v>
          </cell>
          <cell r="H3359" t="str">
            <v>GB</v>
          </cell>
          <cell r="I3359" t="str">
            <v>GBP</v>
          </cell>
          <cell r="J3359">
            <v>1406887310</v>
          </cell>
          <cell r="K3359">
            <v>1404295310</v>
          </cell>
          <cell r="L3359" t="b">
            <v>0</v>
          </cell>
          <cell r="M3359">
            <v>21</v>
          </cell>
          <cell r="N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>
            <v>103</v>
          </cell>
          <cell r="H3360" t="str">
            <v>US</v>
          </cell>
          <cell r="I3360" t="str">
            <v>USD</v>
          </cell>
          <cell r="J3360">
            <v>1416385679</v>
          </cell>
          <cell r="K3360">
            <v>1413790079</v>
          </cell>
          <cell r="L3360" t="b">
            <v>0</v>
          </cell>
          <cell r="M3360">
            <v>162</v>
          </cell>
          <cell r="N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>
            <v>106</v>
          </cell>
          <cell r="H3361" t="str">
            <v>US</v>
          </cell>
          <cell r="I3361" t="str">
            <v>USD</v>
          </cell>
          <cell r="J3361">
            <v>1487985734</v>
          </cell>
          <cell r="K3361">
            <v>1484097734</v>
          </cell>
          <cell r="L3361" t="b">
            <v>0</v>
          </cell>
          <cell r="M3361">
            <v>23</v>
          </cell>
          <cell r="N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>
            <v>101</v>
          </cell>
          <cell r="H3362" t="str">
            <v>SG</v>
          </cell>
          <cell r="I3362" t="str">
            <v>SGD</v>
          </cell>
          <cell r="J3362">
            <v>1481731140</v>
          </cell>
          <cell r="K3362">
            <v>1479866343</v>
          </cell>
          <cell r="L3362" t="b">
            <v>0</v>
          </cell>
          <cell r="M3362">
            <v>72</v>
          </cell>
          <cell r="N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>
            <v>113</v>
          </cell>
          <cell r="H3363" t="str">
            <v>US</v>
          </cell>
          <cell r="I3363" t="str">
            <v>USD</v>
          </cell>
          <cell r="J3363">
            <v>1409587140</v>
          </cell>
          <cell r="K3363">
            <v>1408062990</v>
          </cell>
          <cell r="L3363" t="b">
            <v>0</v>
          </cell>
          <cell r="M3363">
            <v>68</v>
          </cell>
          <cell r="N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>
            <v>218</v>
          </cell>
          <cell r="H3364" t="str">
            <v>US</v>
          </cell>
          <cell r="I3364" t="str">
            <v>USD</v>
          </cell>
          <cell r="J3364">
            <v>1425704100</v>
          </cell>
          <cell r="K3364">
            <v>1424484717</v>
          </cell>
          <cell r="L3364" t="b">
            <v>0</v>
          </cell>
          <cell r="M3364">
            <v>20</v>
          </cell>
          <cell r="N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>
            <v>101</v>
          </cell>
          <cell r="H3365" t="str">
            <v>US</v>
          </cell>
          <cell r="I3365" t="str">
            <v>USD</v>
          </cell>
          <cell r="J3365">
            <v>1408464000</v>
          </cell>
          <cell r="K3365">
            <v>1406831445</v>
          </cell>
          <cell r="L3365" t="b">
            <v>0</v>
          </cell>
          <cell r="M3365">
            <v>26</v>
          </cell>
          <cell r="N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>
            <v>106</v>
          </cell>
          <cell r="H3366" t="str">
            <v>GB</v>
          </cell>
          <cell r="I3366" t="str">
            <v>GBP</v>
          </cell>
          <cell r="J3366">
            <v>1458075600</v>
          </cell>
          <cell r="K3366">
            <v>1456183649</v>
          </cell>
          <cell r="L3366" t="b">
            <v>0</v>
          </cell>
          <cell r="M3366">
            <v>72</v>
          </cell>
          <cell r="N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>
            <v>104</v>
          </cell>
          <cell r="H3367" t="str">
            <v>US</v>
          </cell>
          <cell r="I3367" t="str">
            <v>USD</v>
          </cell>
          <cell r="J3367">
            <v>1449973592</v>
          </cell>
          <cell r="K3367">
            <v>1447381592</v>
          </cell>
          <cell r="L3367" t="b">
            <v>0</v>
          </cell>
          <cell r="M3367">
            <v>3</v>
          </cell>
          <cell r="N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>
            <v>221</v>
          </cell>
          <cell r="H3368" t="str">
            <v>US</v>
          </cell>
          <cell r="I3368" t="str">
            <v>USD</v>
          </cell>
          <cell r="J3368">
            <v>1431481037</v>
          </cell>
          <cell r="K3368">
            <v>1428889037</v>
          </cell>
          <cell r="L3368" t="b">
            <v>0</v>
          </cell>
          <cell r="M3368">
            <v>18</v>
          </cell>
          <cell r="N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>
            <v>119</v>
          </cell>
          <cell r="H3369" t="str">
            <v>GB</v>
          </cell>
          <cell r="I3369" t="str">
            <v>GBP</v>
          </cell>
          <cell r="J3369">
            <v>1438467894</v>
          </cell>
          <cell r="K3369">
            <v>1436307894</v>
          </cell>
          <cell r="L3369" t="b">
            <v>0</v>
          </cell>
          <cell r="M3369">
            <v>30</v>
          </cell>
          <cell r="N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>
            <v>105</v>
          </cell>
          <cell r="H3370" t="str">
            <v>US</v>
          </cell>
          <cell r="I3370" t="str">
            <v>USD</v>
          </cell>
          <cell r="J3370">
            <v>1420088400</v>
          </cell>
          <cell r="K3370">
            <v>1416977259</v>
          </cell>
          <cell r="L3370" t="b">
            <v>0</v>
          </cell>
          <cell r="M3370">
            <v>23</v>
          </cell>
          <cell r="N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>
            <v>104</v>
          </cell>
          <cell r="H3371" t="str">
            <v>IE</v>
          </cell>
          <cell r="I3371" t="str">
            <v>EUR</v>
          </cell>
          <cell r="J3371">
            <v>1484441980</v>
          </cell>
          <cell r="K3371">
            <v>1479257980</v>
          </cell>
          <cell r="L3371" t="b">
            <v>0</v>
          </cell>
          <cell r="M3371">
            <v>54</v>
          </cell>
          <cell r="N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>
            <v>118</v>
          </cell>
          <cell r="H3372" t="str">
            <v>US</v>
          </cell>
          <cell r="I3372" t="str">
            <v>USD</v>
          </cell>
          <cell r="J3372">
            <v>1481961600</v>
          </cell>
          <cell r="K3372">
            <v>1479283285</v>
          </cell>
          <cell r="L3372" t="b">
            <v>0</v>
          </cell>
          <cell r="M3372">
            <v>26</v>
          </cell>
          <cell r="N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>
            <v>139</v>
          </cell>
          <cell r="H3373" t="str">
            <v>US</v>
          </cell>
          <cell r="I3373" t="str">
            <v>USD</v>
          </cell>
          <cell r="J3373">
            <v>1449089965</v>
          </cell>
          <cell r="K3373">
            <v>1446670765</v>
          </cell>
          <cell r="L3373" t="b">
            <v>0</v>
          </cell>
          <cell r="M3373">
            <v>9</v>
          </cell>
          <cell r="N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>
            <v>104</v>
          </cell>
          <cell r="H3374" t="str">
            <v>US</v>
          </cell>
          <cell r="I3374" t="str">
            <v>USD</v>
          </cell>
          <cell r="J3374">
            <v>1408942740</v>
          </cell>
          <cell r="K3374">
            <v>1407157756</v>
          </cell>
          <cell r="L3374" t="b">
            <v>0</v>
          </cell>
          <cell r="M3374">
            <v>27</v>
          </cell>
          <cell r="N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>
            <v>100</v>
          </cell>
          <cell r="H3375" t="str">
            <v>GB</v>
          </cell>
          <cell r="I3375" t="str">
            <v>GBP</v>
          </cell>
          <cell r="J3375">
            <v>1437235200</v>
          </cell>
          <cell r="K3375">
            <v>1435177840</v>
          </cell>
          <cell r="L3375" t="b">
            <v>0</v>
          </cell>
          <cell r="M3375">
            <v>30</v>
          </cell>
          <cell r="N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>
            <v>107</v>
          </cell>
          <cell r="H3376" t="str">
            <v>CA</v>
          </cell>
          <cell r="I3376" t="str">
            <v>CAD</v>
          </cell>
          <cell r="J3376">
            <v>1446053616</v>
          </cell>
          <cell r="K3376">
            <v>1443461616</v>
          </cell>
          <cell r="L3376" t="b">
            <v>0</v>
          </cell>
          <cell r="M3376">
            <v>52</v>
          </cell>
          <cell r="N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>
            <v>100</v>
          </cell>
          <cell r="H3377" t="str">
            <v>GB</v>
          </cell>
          <cell r="I3377" t="str">
            <v>GBP</v>
          </cell>
          <cell r="J3377">
            <v>1400423973</v>
          </cell>
          <cell r="K3377">
            <v>1399387173</v>
          </cell>
          <cell r="L3377" t="b">
            <v>0</v>
          </cell>
          <cell r="M3377">
            <v>17</v>
          </cell>
          <cell r="N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>
            <v>100</v>
          </cell>
          <cell r="H3378" t="str">
            <v>US</v>
          </cell>
          <cell r="I3378" t="str">
            <v>USD</v>
          </cell>
          <cell r="J3378">
            <v>1429976994</v>
          </cell>
          <cell r="K3378">
            <v>1424796594</v>
          </cell>
          <cell r="L3378" t="b">
            <v>0</v>
          </cell>
          <cell r="M3378">
            <v>19</v>
          </cell>
          <cell r="N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>
            <v>101</v>
          </cell>
          <cell r="H3379" t="str">
            <v>GB</v>
          </cell>
          <cell r="I3379" t="str">
            <v>GBP</v>
          </cell>
          <cell r="J3379">
            <v>1426870560</v>
          </cell>
          <cell r="K3379">
            <v>1424280899</v>
          </cell>
          <cell r="L3379" t="b">
            <v>0</v>
          </cell>
          <cell r="M3379">
            <v>77</v>
          </cell>
          <cell r="N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>
            <v>108</v>
          </cell>
          <cell r="H3380" t="str">
            <v>GB</v>
          </cell>
          <cell r="I3380" t="str">
            <v>GBP</v>
          </cell>
          <cell r="J3380">
            <v>1409490480</v>
          </cell>
          <cell r="K3380">
            <v>1407400306</v>
          </cell>
          <cell r="L3380" t="b">
            <v>0</v>
          </cell>
          <cell r="M3380">
            <v>21</v>
          </cell>
          <cell r="N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>
            <v>104</v>
          </cell>
          <cell r="H3381" t="str">
            <v>GB</v>
          </cell>
          <cell r="I3381" t="str">
            <v>GBP</v>
          </cell>
          <cell r="J3381">
            <v>1440630000</v>
          </cell>
          <cell r="K3381">
            <v>1439122800</v>
          </cell>
          <cell r="L3381" t="b">
            <v>0</v>
          </cell>
          <cell r="M3381">
            <v>38</v>
          </cell>
          <cell r="N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>
            <v>104</v>
          </cell>
          <cell r="H3382" t="str">
            <v>US</v>
          </cell>
          <cell r="I3382" t="str">
            <v>USD</v>
          </cell>
          <cell r="J3382">
            <v>1417305178</v>
          </cell>
          <cell r="K3382">
            <v>1414277578</v>
          </cell>
          <cell r="L3382" t="b">
            <v>0</v>
          </cell>
          <cell r="M3382">
            <v>28</v>
          </cell>
          <cell r="N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>
            <v>102</v>
          </cell>
          <cell r="H3383" t="str">
            <v>US</v>
          </cell>
          <cell r="I3383" t="str">
            <v>USD</v>
          </cell>
          <cell r="J3383">
            <v>1426044383</v>
          </cell>
          <cell r="K3383">
            <v>1423455983</v>
          </cell>
          <cell r="L3383" t="b">
            <v>0</v>
          </cell>
          <cell r="M3383">
            <v>48</v>
          </cell>
          <cell r="N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>
            <v>101</v>
          </cell>
          <cell r="H3384" t="str">
            <v>GB</v>
          </cell>
          <cell r="I3384" t="str">
            <v>GBP</v>
          </cell>
          <cell r="J3384">
            <v>1470092340</v>
          </cell>
          <cell r="K3384">
            <v>1467973256</v>
          </cell>
          <cell r="L3384" t="b">
            <v>0</v>
          </cell>
          <cell r="M3384">
            <v>46</v>
          </cell>
          <cell r="N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>
            <v>112</v>
          </cell>
          <cell r="H3385" t="str">
            <v>US</v>
          </cell>
          <cell r="I3385" t="str">
            <v>USD</v>
          </cell>
          <cell r="J3385">
            <v>1466707620</v>
          </cell>
          <cell r="K3385">
            <v>1464979620</v>
          </cell>
          <cell r="L3385" t="b">
            <v>0</v>
          </cell>
          <cell r="M3385">
            <v>30</v>
          </cell>
          <cell r="N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>
            <v>100</v>
          </cell>
          <cell r="H3386" t="str">
            <v>US</v>
          </cell>
          <cell r="I3386" t="str">
            <v>USD</v>
          </cell>
          <cell r="J3386">
            <v>1448074800</v>
          </cell>
          <cell r="K3386">
            <v>1444874768</v>
          </cell>
          <cell r="L3386" t="b">
            <v>0</v>
          </cell>
          <cell r="M3386">
            <v>64</v>
          </cell>
          <cell r="N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>
            <v>100</v>
          </cell>
          <cell r="H3387" t="str">
            <v>US</v>
          </cell>
          <cell r="I3387" t="str">
            <v>USD</v>
          </cell>
          <cell r="J3387">
            <v>1418244552</v>
          </cell>
          <cell r="K3387">
            <v>1415652552</v>
          </cell>
          <cell r="L3387" t="b">
            <v>0</v>
          </cell>
          <cell r="M3387">
            <v>15</v>
          </cell>
          <cell r="N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>
            <v>105</v>
          </cell>
          <cell r="H3388" t="str">
            <v>US</v>
          </cell>
          <cell r="I3388" t="str">
            <v>USD</v>
          </cell>
          <cell r="J3388">
            <v>1417620506</v>
          </cell>
          <cell r="K3388">
            <v>1415028506</v>
          </cell>
          <cell r="L3388" t="b">
            <v>0</v>
          </cell>
          <cell r="M3388">
            <v>41</v>
          </cell>
          <cell r="N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>
            <v>117</v>
          </cell>
          <cell r="H3389" t="str">
            <v>US</v>
          </cell>
          <cell r="I3389" t="str">
            <v>USD</v>
          </cell>
          <cell r="J3389">
            <v>1418581088</v>
          </cell>
          <cell r="K3389">
            <v>1415125088</v>
          </cell>
          <cell r="L3389" t="b">
            <v>0</v>
          </cell>
          <cell r="M3389">
            <v>35</v>
          </cell>
          <cell r="N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>
            <v>104</v>
          </cell>
          <cell r="H3390" t="str">
            <v>GB</v>
          </cell>
          <cell r="I3390" t="str">
            <v>GBP</v>
          </cell>
          <cell r="J3390">
            <v>1434625441</v>
          </cell>
          <cell r="K3390">
            <v>1432033441</v>
          </cell>
          <cell r="L3390" t="b">
            <v>0</v>
          </cell>
          <cell r="M3390">
            <v>45</v>
          </cell>
          <cell r="N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>
            <v>115</v>
          </cell>
          <cell r="H3391" t="str">
            <v>US</v>
          </cell>
          <cell r="I3391" t="str">
            <v>USD</v>
          </cell>
          <cell r="J3391">
            <v>1464960682</v>
          </cell>
          <cell r="K3391">
            <v>1462368682</v>
          </cell>
          <cell r="L3391" t="b">
            <v>0</v>
          </cell>
          <cell r="M3391">
            <v>62</v>
          </cell>
          <cell r="N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>
            <v>102</v>
          </cell>
          <cell r="H3392" t="str">
            <v>US</v>
          </cell>
          <cell r="I3392" t="str">
            <v>USD</v>
          </cell>
          <cell r="J3392">
            <v>1405017345</v>
          </cell>
          <cell r="K3392">
            <v>1403721345</v>
          </cell>
          <cell r="L3392" t="b">
            <v>0</v>
          </cell>
          <cell r="M3392">
            <v>22</v>
          </cell>
          <cell r="N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>
            <v>223</v>
          </cell>
          <cell r="H3393" t="str">
            <v>US</v>
          </cell>
          <cell r="I3393" t="str">
            <v>USD</v>
          </cell>
          <cell r="J3393">
            <v>1407536880</v>
          </cell>
          <cell r="K3393">
            <v>1404997548</v>
          </cell>
          <cell r="L3393" t="b">
            <v>0</v>
          </cell>
          <cell r="M3393">
            <v>18</v>
          </cell>
          <cell r="N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>
            <v>100</v>
          </cell>
          <cell r="H3394" t="str">
            <v>GB</v>
          </cell>
          <cell r="I3394" t="str">
            <v>GBP</v>
          </cell>
          <cell r="J3394">
            <v>1462565855</v>
          </cell>
          <cell r="K3394">
            <v>1458245855</v>
          </cell>
          <cell r="L3394" t="b">
            <v>0</v>
          </cell>
          <cell r="M3394">
            <v>12</v>
          </cell>
          <cell r="N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>
            <v>106</v>
          </cell>
          <cell r="H3395" t="str">
            <v>US</v>
          </cell>
          <cell r="I3395" t="str">
            <v>USD</v>
          </cell>
          <cell r="J3395">
            <v>1415234760</v>
          </cell>
          <cell r="K3395">
            <v>1413065230</v>
          </cell>
          <cell r="L3395" t="b">
            <v>0</v>
          </cell>
          <cell r="M3395">
            <v>44</v>
          </cell>
          <cell r="N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>
            <v>142</v>
          </cell>
          <cell r="H3396" t="str">
            <v>GB</v>
          </cell>
          <cell r="I3396" t="str">
            <v>GBP</v>
          </cell>
          <cell r="J3396">
            <v>1406470645</v>
          </cell>
          <cell r="K3396">
            <v>1403878645</v>
          </cell>
          <cell r="L3396" t="b">
            <v>0</v>
          </cell>
          <cell r="M3396">
            <v>27</v>
          </cell>
          <cell r="N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>
            <v>184</v>
          </cell>
          <cell r="H3397" t="str">
            <v>GB</v>
          </cell>
          <cell r="I3397" t="str">
            <v>GBP</v>
          </cell>
          <cell r="J3397">
            <v>1433009400</v>
          </cell>
          <cell r="K3397">
            <v>1431795944</v>
          </cell>
          <cell r="L3397" t="b">
            <v>0</v>
          </cell>
          <cell r="M3397">
            <v>38</v>
          </cell>
          <cell r="N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>
            <v>104</v>
          </cell>
          <cell r="H3398" t="str">
            <v>US</v>
          </cell>
          <cell r="I3398" t="str">
            <v>USD</v>
          </cell>
          <cell r="J3398">
            <v>1401595140</v>
          </cell>
          <cell r="K3398">
            <v>1399286589</v>
          </cell>
          <cell r="L3398" t="b">
            <v>0</v>
          </cell>
          <cell r="M3398">
            <v>28</v>
          </cell>
          <cell r="N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>
            <v>112</v>
          </cell>
          <cell r="H3399" t="str">
            <v>GB</v>
          </cell>
          <cell r="I3399" t="str">
            <v>GBP</v>
          </cell>
          <cell r="J3399">
            <v>1455832800</v>
          </cell>
          <cell r="K3399">
            <v>1452338929</v>
          </cell>
          <cell r="L3399" t="b">
            <v>0</v>
          </cell>
          <cell r="M3399">
            <v>24</v>
          </cell>
          <cell r="N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>
            <v>111</v>
          </cell>
          <cell r="H3400" t="str">
            <v>US</v>
          </cell>
          <cell r="I3400" t="str">
            <v>USD</v>
          </cell>
          <cell r="J3400">
            <v>1416589200</v>
          </cell>
          <cell r="K3400">
            <v>1414605776</v>
          </cell>
          <cell r="L3400" t="b">
            <v>0</v>
          </cell>
          <cell r="M3400">
            <v>65</v>
          </cell>
          <cell r="N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>
            <v>104</v>
          </cell>
          <cell r="H3401" t="str">
            <v>GB</v>
          </cell>
          <cell r="I3401" t="str">
            <v>GBP</v>
          </cell>
          <cell r="J3401">
            <v>1424556325</v>
          </cell>
          <cell r="K3401">
            <v>1421964325</v>
          </cell>
          <cell r="L3401" t="b">
            <v>0</v>
          </cell>
          <cell r="M3401">
            <v>46</v>
          </cell>
          <cell r="N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>
            <v>100</v>
          </cell>
          <cell r="H3402" t="str">
            <v>US</v>
          </cell>
          <cell r="I3402" t="str">
            <v>USD</v>
          </cell>
          <cell r="J3402">
            <v>1409266414</v>
          </cell>
          <cell r="K3402">
            <v>1405378414</v>
          </cell>
          <cell r="L3402" t="b">
            <v>0</v>
          </cell>
          <cell r="M3402">
            <v>85</v>
          </cell>
          <cell r="N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>
            <v>102</v>
          </cell>
          <cell r="H3403" t="str">
            <v>GB</v>
          </cell>
          <cell r="I3403" t="str">
            <v>GBP</v>
          </cell>
          <cell r="J3403">
            <v>1438968146</v>
          </cell>
          <cell r="K3403">
            <v>1436376146</v>
          </cell>
          <cell r="L3403" t="b">
            <v>0</v>
          </cell>
          <cell r="M3403">
            <v>66</v>
          </cell>
          <cell r="N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>
            <v>110</v>
          </cell>
          <cell r="H3404" t="str">
            <v>US</v>
          </cell>
          <cell r="I3404" t="str">
            <v>USD</v>
          </cell>
          <cell r="J3404">
            <v>1447295460</v>
          </cell>
          <cell r="K3404">
            <v>1444747843</v>
          </cell>
          <cell r="L3404" t="b">
            <v>0</v>
          </cell>
          <cell r="M3404">
            <v>165</v>
          </cell>
          <cell r="N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>
            <v>100</v>
          </cell>
          <cell r="H3405" t="str">
            <v>GB</v>
          </cell>
          <cell r="I3405" t="str">
            <v>GBP</v>
          </cell>
          <cell r="J3405">
            <v>1435230324</v>
          </cell>
          <cell r="K3405">
            <v>1432638324</v>
          </cell>
          <cell r="L3405" t="b">
            <v>0</v>
          </cell>
          <cell r="M3405">
            <v>17</v>
          </cell>
          <cell r="N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>
            <v>122</v>
          </cell>
          <cell r="H3406" t="str">
            <v>US</v>
          </cell>
          <cell r="I3406" t="str">
            <v>USD</v>
          </cell>
          <cell r="J3406">
            <v>1434542702</v>
          </cell>
          <cell r="K3406">
            <v>1432814702</v>
          </cell>
          <cell r="L3406" t="b">
            <v>0</v>
          </cell>
          <cell r="M3406">
            <v>3</v>
          </cell>
          <cell r="N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>
            <v>138</v>
          </cell>
          <cell r="H3407" t="str">
            <v>GB</v>
          </cell>
          <cell r="I3407" t="str">
            <v>GBP</v>
          </cell>
          <cell r="J3407">
            <v>1456876740</v>
          </cell>
          <cell r="K3407">
            <v>1455063886</v>
          </cell>
          <cell r="L3407" t="b">
            <v>0</v>
          </cell>
          <cell r="M3407">
            <v>17</v>
          </cell>
          <cell r="N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>
            <v>100</v>
          </cell>
          <cell r="H3408" t="str">
            <v>US</v>
          </cell>
          <cell r="I3408" t="str">
            <v>USD</v>
          </cell>
          <cell r="J3408">
            <v>1405511376</v>
          </cell>
          <cell r="K3408">
            <v>1401623376</v>
          </cell>
          <cell r="L3408" t="b">
            <v>0</v>
          </cell>
          <cell r="M3408">
            <v>91</v>
          </cell>
          <cell r="N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>
            <v>107</v>
          </cell>
          <cell r="H3409" t="str">
            <v>GB</v>
          </cell>
          <cell r="I3409" t="str">
            <v>GBP</v>
          </cell>
          <cell r="J3409">
            <v>1404641289</v>
          </cell>
          <cell r="K3409">
            <v>1402049289</v>
          </cell>
          <cell r="L3409" t="b">
            <v>0</v>
          </cell>
          <cell r="M3409">
            <v>67</v>
          </cell>
          <cell r="N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>
            <v>211</v>
          </cell>
          <cell r="H3410" t="str">
            <v>US</v>
          </cell>
          <cell r="I3410" t="str">
            <v>USD</v>
          </cell>
          <cell r="J3410">
            <v>1405727304</v>
          </cell>
          <cell r="K3410">
            <v>1403135304</v>
          </cell>
          <cell r="L3410" t="b">
            <v>0</v>
          </cell>
          <cell r="M3410">
            <v>18</v>
          </cell>
          <cell r="N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>
            <v>124</v>
          </cell>
          <cell r="H3411" t="str">
            <v>GB</v>
          </cell>
          <cell r="I3411" t="str">
            <v>GBP</v>
          </cell>
          <cell r="J3411">
            <v>1469998680</v>
          </cell>
          <cell r="K3411">
            <v>1466710358</v>
          </cell>
          <cell r="L3411" t="b">
            <v>0</v>
          </cell>
          <cell r="M3411">
            <v>21</v>
          </cell>
          <cell r="N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>
            <v>109</v>
          </cell>
          <cell r="H3412" t="str">
            <v>US</v>
          </cell>
          <cell r="I3412" t="str">
            <v>USD</v>
          </cell>
          <cell r="J3412">
            <v>1465196400</v>
          </cell>
          <cell r="K3412">
            <v>1462841990</v>
          </cell>
          <cell r="L3412" t="b">
            <v>0</v>
          </cell>
          <cell r="M3412">
            <v>40</v>
          </cell>
          <cell r="N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>
            <v>104</v>
          </cell>
          <cell r="H3413" t="str">
            <v>US</v>
          </cell>
          <cell r="I3413" t="str">
            <v>USD</v>
          </cell>
          <cell r="J3413">
            <v>1444264372</v>
          </cell>
          <cell r="K3413">
            <v>1442536372</v>
          </cell>
          <cell r="L3413" t="b">
            <v>0</v>
          </cell>
          <cell r="M3413">
            <v>78</v>
          </cell>
          <cell r="N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>
            <v>100</v>
          </cell>
          <cell r="H3414" t="str">
            <v>GB</v>
          </cell>
          <cell r="I3414" t="str">
            <v>GBP</v>
          </cell>
          <cell r="J3414">
            <v>1411858862</v>
          </cell>
          <cell r="K3414">
            <v>1409266862</v>
          </cell>
          <cell r="L3414" t="b">
            <v>0</v>
          </cell>
          <cell r="M3414">
            <v>26</v>
          </cell>
          <cell r="N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>
            <v>130</v>
          </cell>
          <cell r="H3415" t="str">
            <v>US</v>
          </cell>
          <cell r="I3415" t="str">
            <v>USD</v>
          </cell>
          <cell r="J3415">
            <v>1425099540</v>
          </cell>
          <cell r="K3415">
            <v>1424280938</v>
          </cell>
          <cell r="L3415" t="b">
            <v>0</v>
          </cell>
          <cell r="M3415">
            <v>14</v>
          </cell>
          <cell r="N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>
            <v>104</v>
          </cell>
          <cell r="H3416" t="str">
            <v>US</v>
          </cell>
          <cell r="I3416" t="str">
            <v>USD</v>
          </cell>
          <cell r="J3416">
            <v>1480579140</v>
          </cell>
          <cell r="K3416">
            <v>1478030325</v>
          </cell>
          <cell r="L3416" t="b">
            <v>0</v>
          </cell>
          <cell r="M3416">
            <v>44</v>
          </cell>
          <cell r="N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>
            <v>100</v>
          </cell>
          <cell r="H3417" t="str">
            <v>US</v>
          </cell>
          <cell r="I3417" t="str">
            <v>USD</v>
          </cell>
          <cell r="J3417">
            <v>1460935800</v>
          </cell>
          <cell r="K3417">
            <v>1459999656</v>
          </cell>
          <cell r="L3417" t="b">
            <v>0</v>
          </cell>
          <cell r="M3417">
            <v>9</v>
          </cell>
          <cell r="N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>
            <v>120</v>
          </cell>
          <cell r="H3418" t="str">
            <v>GB</v>
          </cell>
          <cell r="I3418" t="str">
            <v>GBP</v>
          </cell>
          <cell r="J3418">
            <v>1429813800</v>
          </cell>
          <cell r="K3418">
            <v>1427363645</v>
          </cell>
          <cell r="L3418" t="b">
            <v>0</v>
          </cell>
          <cell r="M3418">
            <v>30</v>
          </cell>
          <cell r="N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>
            <v>100</v>
          </cell>
          <cell r="H3419" t="str">
            <v>US</v>
          </cell>
          <cell r="I3419" t="str">
            <v>USD</v>
          </cell>
          <cell r="J3419">
            <v>1414284180</v>
          </cell>
          <cell r="K3419">
            <v>1410558948</v>
          </cell>
          <cell r="L3419" t="b">
            <v>0</v>
          </cell>
          <cell r="M3419">
            <v>45</v>
          </cell>
          <cell r="N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>
            <v>101</v>
          </cell>
          <cell r="H3420" t="str">
            <v>US</v>
          </cell>
          <cell r="I3420" t="str">
            <v>USD</v>
          </cell>
          <cell r="J3420">
            <v>1400875307</v>
          </cell>
          <cell r="K3420">
            <v>1398283307</v>
          </cell>
          <cell r="L3420" t="b">
            <v>0</v>
          </cell>
          <cell r="M3420">
            <v>56</v>
          </cell>
          <cell r="N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>
            <v>107</v>
          </cell>
          <cell r="H3421" t="str">
            <v>IE</v>
          </cell>
          <cell r="I3421" t="str">
            <v>EUR</v>
          </cell>
          <cell r="J3421">
            <v>1459978200</v>
          </cell>
          <cell r="K3421">
            <v>1458416585</v>
          </cell>
          <cell r="L3421" t="b">
            <v>0</v>
          </cell>
          <cell r="M3421">
            <v>46</v>
          </cell>
          <cell r="N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>
            <v>138</v>
          </cell>
          <cell r="H3422" t="str">
            <v>GB</v>
          </cell>
          <cell r="I3422" t="str">
            <v>GBP</v>
          </cell>
          <cell r="J3422">
            <v>1455408000</v>
          </cell>
          <cell r="K3422">
            <v>1454638202</v>
          </cell>
          <cell r="L3422" t="b">
            <v>0</v>
          </cell>
          <cell r="M3422">
            <v>34</v>
          </cell>
          <cell r="N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>
            <v>101</v>
          </cell>
          <cell r="H3423" t="str">
            <v>US</v>
          </cell>
          <cell r="I3423" t="str">
            <v>USD</v>
          </cell>
          <cell r="J3423">
            <v>1425495563</v>
          </cell>
          <cell r="K3423">
            <v>1422903563</v>
          </cell>
          <cell r="L3423" t="b">
            <v>0</v>
          </cell>
          <cell r="M3423">
            <v>98</v>
          </cell>
          <cell r="N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>
            <v>109</v>
          </cell>
          <cell r="H3424" t="str">
            <v>GB</v>
          </cell>
          <cell r="I3424" t="str">
            <v>GBP</v>
          </cell>
          <cell r="J3424">
            <v>1450051200</v>
          </cell>
          <cell r="K3424">
            <v>1447594176</v>
          </cell>
          <cell r="L3424" t="b">
            <v>0</v>
          </cell>
          <cell r="M3424">
            <v>46</v>
          </cell>
          <cell r="N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>
            <v>140</v>
          </cell>
          <cell r="H3425" t="str">
            <v>US</v>
          </cell>
          <cell r="I3425" t="str">
            <v>USD</v>
          </cell>
          <cell r="J3425">
            <v>1429912341</v>
          </cell>
          <cell r="K3425">
            <v>1427320341</v>
          </cell>
          <cell r="L3425" t="b">
            <v>0</v>
          </cell>
          <cell r="M3425">
            <v>10</v>
          </cell>
          <cell r="N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>
            <v>104</v>
          </cell>
          <cell r="H3426" t="str">
            <v>US</v>
          </cell>
          <cell r="I3426" t="str">
            <v>USD</v>
          </cell>
          <cell r="J3426">
            <v>1423119540</v>
          </cell>
          <cell r="K3426">
            <v>1421252084</v>
          </cell>
          <cell r="L3426" t="b">
            <v>0</v>
          </cell>
          <cell r="M3426">
            <v>76</v>
          </cell>
          <cell r="N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>
            <v>103</v>
          </cell>
          <cell r="H3427" t="str">
            <v>US</v>
          </cell>
          <cell r="I3427" t="str">
            <v>USD</v>
          </cell>
          <cell r="J3427">
            <v>1412434136</v>
          </cell>
          <cell r="K3427">
            <v>1409669336</v>
          </cell>
          <cell r="L3427" t="b">
            <v>0</v>
          </cell>
          <cell r="M3427">
            <v>104</v>
          </cell>
          <cell r="N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>
            <v>108</v>
          </cell>
          <cell r="H3428" t="str">
            <v>US</v>
          </cell>
          <cell r="I3428" t="str">
            <v>USD</v>
          </cell>
          <cell r="J3428">
            <v>1411264800</v>
          </cell>
          <cell r="K3428">
            <v>1409620903</v>
          </cell>
          <cell r="L3428" t="b">
            <v>0</v>
          </cell>
          <cell r="M3428">
            <v>87</v>
          </cell>
          <cell r="N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>
            <v>100</v>
          </cell>
          <cell r="H3429" t="str">
            <v>GB</v>
          </cell>
          <cell r="I3429" t="str">
            <v>GBP</v>
          </cell>
          <cell r="J3429">
            <v>1404314952</v>
          </cell>
          <cell r="K3429">
            <v>1401722952</v>
          </cell>
          <cell r="L3429" t="b">
            <v>0</v>
          </cell>
          <cell r="M3429">
            <v>29</v>
          </cell>
          <cell r="N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>
            <v>103</v>
          </cell>
          <cell r="H3430" t="str">
            <v>GB</v>
          </cell>
          <cell r="I3430" t="str">
            <v>GBP</v>
          </cell>
          <cell r="J3430">
            <v>1425142800</v>
          </cell>
          <cell r="K3430">
            <v>1422983847</v>
          </cell>
          <cell r="L3430" t="b">
            <v>0</v>
          </cell>
          <cell r="M3430">
            <v>51</v>
          </cell>
          <cell r="N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>
            <v>130</v>
          </cell>
          <cell r="H3431" t="str">
            <v>GB</v>
          </cell>
          <cell r="I3431" t="str">
            <v>GBP</v>
          </cell>
          <cell r="J3431">
            <v>1478046661</v>
          </cell>
          <cell r="K3431">
            <v>1476837061</v>
          </cell>
          <cell r="L3431" t="b">
            <v>0</v>
          </cell>
          <cell r="M3431">
            <v>12</v>
          </cell>
          <cell r="N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>
            <v>109</v>
          </cell>
          <cell r="H3432" t="str">
            <v>GB</v>
          </cell>
          <cell r="I3432" t="str">
            <v>GBP</v>
          </cell>
          <cell r="J3432">
            <v>1406760101</v>
          </cell>
          <cell r="K3432">
            <v>1404168101</v>
          </cell>
          <cell r="L3432" t="b">
            <v>0</v>
          </cell>
          <cell r="M3432">
            <v>72</v>
          </cell>
          <cell r="N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>
            <v>100</v>
          </cell>
          <cell r="H3433" t="str">
            <v>US</v>
          </cell>
          <cell r="I3433" t="str">
            <v>USD</v>
          </cell>
          <cell r="J3433">
            <v>1408383153</v>
          </cell>
          <cell r="K3433">
            <v>1405791153</v>
          </cell>
          <cell r="L3433" t="b">
            <v>0</v>
          </cell>
          <cell r="M3433">
            <v>21</v>
          </cell>
          <cell r="N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>
            <v>110</v>
          </cell>
          <cell r="H3434" t="str">
            <v>US</v>
          </cell>
          <cell r="I3434" t="str">
            <v>USD</v>
          </cell>
          <cell r="J3434">
            <v>1454709600</v>
          </cell>
          <cell r="K3434">
            <v>1452520614</v>
          </cell>
          <cell r="L3434" t="b">
            <v>0</v>
          </cell>
          <cell r="M3434">
            <v>42</v>
          </cell>
          <cell r="N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>
            <v>100</v>
          </cell>
          <cell r="H3435" t="str">
            <v>US</v>
          </cell>
          <cell r="I3435" t="str">
            <v>USD</v>
          </cell>
          <cell r="J3435">
            <v>1402974000</v>
          </cell>
          <cell r="K3435">
            <v>1400290255</v>
          </cell>
          <cell r="L3435" t="b">
            <v>0</v>
          </cell>
          <cell r="M3435">
            <v>71</v>
          </cell>
          <cell r="N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>
            <v>106</v>
          </cell>
          <cell r="H3436" t="str">
            <v>US</v>
          </cell>
          <cell r="I3436" t="str">
            <v>USD</v>
          </cell>
          <cell r="J3436">
            <v>1404983269</v>
          </cell>
          <cell r="K3436">
            <v>1402391269</v>
          </cell>
          <cell r="L3436" t="b">
            <v>0</v>
          </cell>
          <cell r="M3436">
            <v>168</v>
          </cell>
          <cell r="N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>
            <v>112</v>
          </cell>
          <cell r="H3437" t="str">
            <v>US</v>
          </cell>
          <cell r="I3437" t="str">
            <v>USD</v>
          </cell>
          <cell r="J3437">
            <v>1470538800</v>
          </cell>
          <cell r="K3437">
            <v>1469112493</v>
          </cell>
          <cell r="L3437" t="b">
            <v>0</v>
          </cell>
          <cell r="M3437">
            <v>19</v>
          </cell>
          <cell r="N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>
            <v>106</v>
          </cell>
          <cell r="H3438" t="str">
            <v>US</v>
          </cell>
          <cell r="I3438" t="str">
            <v>USD</v>
          </cell>
          <cell r="J3438">
            <v>1408638480</v>
          </cell>
          <cell r="K3438">
            <v>1406811593</v>
          </cell>
          <cell r="L3438" t="b">
            <v>0</v>
          </cell>
          <cell r="M3438">
            <v>37</v>
          </cell>
          <cell r="N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>
            <v>101</v>
          </cell>
          <cell r="H3439" t="str">
            <v>US</v>
          </cell>
          <cell r="I3439" t="str">
            <v>USD</v>
          </cell>
          <cell r="J3439">
            <v>1440003820</v>
          </cell>
          <cell r="K3439">
            <v>1437411820</v>
          </cell>
          <cell r="L3439" t="b">
            <v>0</v>
          </cell>
          <cell r="M3439">
            <v>36</v>
          </cell>
          <cell r="N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>
            <v>104</v>
          </cell>
          <cell r="H3440" t="str">
            <v>GB</v>
          </cell>
          <cell r="I3440" t="str">
            <v>GBP</v>
          </cell>
          <cell r="J3440">
            <v>1430600400</v>
          </cell>
          <cell r="K3440">
            <v>1428358567</v>
          </cell>
          <cell r="L3440" t="b">
            <v>0</v>
          </cell>
          <cell r="M3440">
            <v>14</v>
          </cell>
          <cell r="N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>
            <v>135</v>
          </cell>
          <cell r="H3441" t="str">
            <v>US</v>
          </cell>
          <cell r="I3441" t="str">
            <v>USD</v>
          </cell>
          <cell r="J3441">
            <v>1453179540</v>
          </cell>
          <cell r="K3441">
            <v>1452030730</v>
          </cell>
          <cell r="L3441" t="b">
            <v>0</v>
          </cell>
          <cell r="M3441">
            <v>18</v>
          </cell>
          <cell r="N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>
            <v>105</v>
          </cell>
          <cell r="H3442" t="str">
            <v>US</v>
          </cell>
          <cell r="I3442" t="str">
            <v>USD</v>
          </cell>
          <cell r="J3442">
            <v>1405095300</v>
          </cell>
          <cell r="K3442">
            <v>1403146628</v>
          </cell>
          <cell r="L3442" t="b">
            <v>0</v>
          </cell>
          <cell r="M3442">
            <v>82</v>
          </cell>
          <cell r="N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>
            <v>103</v>
          </cell>
          <cell r="H3443" t="str">
            <v>US</v>
          </cell>
          <cell r="I3443" t="str">
            <v>USD</v>
          </cell>
          <cell r="J3443">
            <v>1447445820</v>
          </cell>
          <cell r="K3443">
            <v>1445077121</v>
          </cell>
          <cell r="L3443" t="b">
            <v>0</v>
          </cell>
          <cell r="M3443">
            <v>43</v>
          </cell>
          <cell r="N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>
            <v>100</v>
          </cell>
          <cell r="H3444" t="str">
            <v>US</v>
          </cell>
          <cell r="I3444" t="str">
            <v>USD</v>
          </cell>
          <cell r="J3444">
            <v>1433016672</v>
          </cell>
          <cell r="K3444">
            <v>1430424672</v>
          </cell>
          <cell r="L3444" t="b">
            <v>0</v>
          </cell>
          <cell r="M3444">
            <v>8</v>
          </cell>
          <cell r="N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>
            <v>186</v>
          </cell>
          <cell r="H3445" t="str">
            <v>US</v>
          </cell>
          <cell r="I3445" t="str">
            <v>USD</v>
          </cell>
          <cell r="J3445">
            <v>1410266146</v>
          </cell>
          <cell r="K3445">
            <v>1407674146</v>
          </cell>
          <cell r="L3445" t="b">
            <v>0</v>
          </cell>
          <cell r="M3445">
            <v>45</v>
          </cell>
          <cell r="N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>
            <v>289</v>
          </cell>
          <cell r="H3446" t="str">
            <v>AU</v>
          </cell>
          <cell r="I3446" t="str">
            <v>AUD</v>
          </cell>
          <cell r="J3446">
            <v>1465394340</v>
          </cell>
          <cell r="K3446">
            <v>1464677986</v>
          </cell>
          <cell r="L3446" t="b">
            <v>0</v>
          </cell>
          <cell r="M3446">
            <v>20</v>
          </cell>
          <cell r="N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>
            <v>100</v>
          </cell>
          <cell r="H3447" t="str">
            <v>GB</v>
          </cell>
          <cell r="I3447" t="str">
            <v>GBP</v>
          </cell>
          <cell r="J3447">
            <v>1445604236</v>
          </cell>
          <cell r="K3447">
            <v>1443185036</v>
          </cell>
          <cell r="L3447" t="b">
            <v>0</v>
          </cell>
          <cell r="M3447">
            <v>31</v>
          </cell>
          <cell r="N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>
            <v>108</v>
          </cell>
          <cell r="H3448" t="str">
            <v>GB</v>
          </cell>
          <cell r="I3448" t="str">
            <v>GBP</v>
          </cell>
          <cell r="J3448">
            <v>1423138800</v>
          </cell>
          <cell r="K3448">
            <v>1421092725</v>
          </cell>
          <cell r="L3448" t="b">
            <v>0</v>
          </cell>
          <cell r="M3448">
            <v>25</v>
          </cell>
          <cell r="N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>
            <v>108</v>
          </cell>
          <cell r="H3449" t="str">
            <v>US</v>
          </cell>
          <cell r="I3449" t="str">
            <v>USD</v>
          </cell>
          <cell r="J3449">
            <v>1458332412</v>
          </cell>
          <cell r="K3449">
            <v>1454448012</v>
          </cell>
          <cell r="L3449" t="b">
            <v>0</v>
          </cell>
          <cell r="M3449">
            <v>14</v>
          </cell>
          <cell r="N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>
            <v>110</v>
          </cell>
          <cell r="H3450" t="str">
            <v>US</v>
          </cell>
          <cell r="I3450" t="str">
            <v>USD</v>
          </cell>
          <cell r="J3450">
            <v>1418784689</v>
          </cell>
          <cell r="K3450">
            <v>1416192689</v>
          </cell>
          <cell r="L3450" t="b">
            <v>0</v>
          </cell>
          <cell r="M3450">
            <v>45</v>
          </cell>
          <cell r="N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>
            <v>171</v>
          </cell>
          <cell r="H3451" t="str">
            <v>US</v>
          </cell>
          <cell r="I3451" t="str">
            <v>USD</v>
          </cell>
          <cell r="J3451">
            <v>1468036800</v>
          </cell>
          <cell r="K3451">
            <v>1465607738</v>
          </cell>
          <cell r="L3451" t="b">
            <v>0</v>
          </cell>
          <cell r="M3451">
            <v>20</v>
          </cell>
          <cell r="N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>
            <v>152</v>
          </cell>
          <cell r="H3452" t="str">
            <v>GB</v>
          </cell>
          <cell r="I3452" t="str">
            <v>GBP</v>
          </cell>
          <cell r="J3452">
            <v>1427990071</v>
          </cell>
          <cell r="K3452">
            <v>1422809671</v>
          </cell>
          <cell r="L3452" t="b">
            <v>0</v>
          </cell>
          <cell r="M3452">
            <v>39</v>
          </cell>
          <cell r="N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>
            <v>101</v>
          </cell>
          <cell r="H3453" t="str">
            <v>US</v>
          </cell>
          <cell r="I3453" t="str">
            <v>USD</v>
          </cell>
          <cell r="J3453">
            <v>1429636927</v>
          </cell>
          <cell r="K3453">
            <v>1427304127</v>
          </cell>
          <cell r="L3453" t="b">
            <v>0</v>
          </cell>
          <cell r="M3453">
            <v>16</v>
          </cell>
          <cell r="N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>
            <v>153</v>
          </cell>
          <cell r="H3454" t="str">
            <v>US</v>
          </cell>
          <cell r="I3454" t="str">
            <v>USD</v>
          </cell>
          <cell r="J3454">
            <v>1406087940</v>
          </cell>
          <cell r="K3454">
            <v>1404141626</v>
          </cell>
          <cell r="L3454" t="b">
            <v>0</v>
          </cell>
          <cell r="M3454">
            <v>37</v>
          </cell>
          <cell r="N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>
            <v>128</v>
          </cell>
          <cell r="H3455" t="str">
            <v>GB</v>
          </cell>
          <cell r="I3455" t="str">
            <v>GBP</v>
          </cell>
          <cell r="J3455">
            <v>1471130956</v>
          </cell>
          <cell r="K3455">
            <v>1465946956</v>
          </cell>
          <cell r="L3455" t="b">
            <v>0</v>
          </cell>
          <cell r="M3455">
            <v>14</v>
          </cell>
          <cell r="N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>
            <v>101</v>
          </cell>
          <cell r="H3456" t="str">
            <v>GB</v>
          </cell>
          <cell r="I3456" t="str">
            <v>GBP</v>
          </cell>
          <cell r="J3456">
            <v>1406825159</v>
          </cell>
          <cell r="K3456">
            <v>1404233159</v>
          </cell>
          <cell r="L3456" t="b">
            <v>0</v>
          </cell>
          <cell r="M3456">
            <v>21</v>
          </cell>
          <cell r="N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>
            <v>101</v>
          </cell>
          <cell r="H3457" t="str">
            <v>US</v>
          </cell>
          <cell r="I3457" t="str">
            <v>USD</v>
          </cell>
          <cell r="J3457">
            <v>1476381627</v>
          </cell>
          <cell r="K3457">
            <v>1473789627</v>
          </cell>
          <cell r="L3457" t="b">
            <v>0</v>
          </cell>
          <cell r="M3457">
            <v>69</v>
          </cell>
          <cell r="N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>
            <v>191</v>
          </cell>
          <cell r="H3458" t="str">
            <v>US</v>
          </cell>
          <cell r="I3458" t="str">
            <v>USD</v>
          </cell>
          <cell r="J3458">
            <v>1406876340</v>
          </cell>
          <cell r="K3458">
            <v>1404190567</v>
          </cell>
          <cell r="L3458" t="b">
            <v>0</v>
          </cell>
          <cell r="M3458">
            <v>16</v>
          </cell>
          <cell r="N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>
            <v>140</v>
          </cell>
          <cell r="H3459" t="str">
            <v>US</v>
          </cell>
          <cell r="I3459" t="str">
            <v>USD</v>
          </cell>
          <cell r="J3459">
            <v>1423720740</v>
          </cell>
          <cell r="K3459">
            <v>1421081857</v>
          </cell>
          <cell r="L3459" t="b">
            <v>0</v>
          </cell>
          <cell r="M3459">
            <v>55</v>
          </cell>
          <cell r="N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>
            <v>124</v>
          </cell>
          <cell r="H3460" t="str">
            <v>US</v>
          </cell>
          <cell r="I3460" t="str">
            <v>USD</v>
          </cell>
          <cell r="J3460">
            <v>1422937620</v>
          </cell>
          <cell r="K3460">
            <v>1420606303</v>
          </cell>
          <cell r="L3460" t="b">
            <v>0</v>
          </cell>
          <cell r="M3460">
            <v>27</v>
          </cell>
          <cell r="N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>
            <v>126</v>
          </cell>
          <cell r="H3461" t="str">
            <v>GB</v>
          </cell>
          <cell r="I3461" t="str">
            <v>GBP</v>
          </cell>
          <cell r="J3461">
            <v>1463743860</v>
          </cell>
          <cell r="K3461">
            <v>1461151860</v>
          </cell>
          <cell r="L3461" t="b">
            <v>0</v>
          </cell>
          <cell r="M3461">
            <v>36</v>
          </cell>
          <cell r="N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>
            <v>190</v>
          </cell>
          <cell r="H3462" t="str">
            <v>GB</v>
          </cell>
          <cell r="I3462" t="str">
            <v>GBP</v>
          </cell>
          <cell r="J3462">
            <v>1408106352</v>
          </cell>
          <cell r="K3462">
            <v>1406896752</v>
          </cell>
          <cell r="L3462" t="b">
            <v>0</v>
          </cell>
          <cell r="M3462">
            <v>19</v>
          </cell>
          <cell r="N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>
            <v>139</v>
          </cell>
          <cell r="H3463" t="str">
            <v>US</v>
          </cell>
          <cell r="I3463" t="str">
            <v>USD</v>
          </cell>
          <cell r="J3463">
            <v>1477710000</v>
          </cell>
          <cell r="K3463">
            <v>1475248279</v>
          </cell>
          <cell r="L3463" t="b">
            <v>0</v>
          </cell>
          <cell r="M3463">
            <v>12</v>
          </cell>
          <cell r="N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>
            <v>202</v>
          </cell>
          <cell r="H3464" t="str">
            <v>US</v>
          </cell>
          <cell r="I3464" t="str">
            <v>USD</v>
          </cell>
          <cell r="J3464">
            <v>1436551200</v>
          </cell>
          <cell r="K3464">
            <v>1435181628</v>
          </cell>
          <cell r="L3464" t="b">
            <v>0</v>
          </cell>
          <cell r="M3464">
            <v>17</v>
          </cell>
          <cell r="N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>
            <v>103</v>
          </cell>
          <cell r="H3465" t="str">
            <v>CA</v>
          </cell>
          <cell r="I3465" t="str">
            <v>CAD</v>
          </cell>
          <cell r="J3465">
            <v>1476158340</v>
          </cell>
          <cell r="K3465">
            <v>1472594585</v>
          </cell>
          <cell r="L3465" t="b">
            <v>0</v>
          </cell>
          <cell r="M3465">
            <v>114</v>
          </cell>
          <cell r="N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>
            <v>102</v>
          </cell>
          <cell r="H3466" t="str">
            <v>US</v>
          </cell>
          <cell r="I3466" t="str">
            <v>USD</v>
          </cell>
          <cell r="J3466">
            <v>1471921637</v>
          </cell>
          <cell r="K3466">
            <v>1469329637</v>
          </cell>
          <cell r="L3466" t="b">
            <v>0</v>
          </cell>
          <cell r="M3466">
            <v>93</v>
          </cell>
          <cell r="N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>
            <v>103</v>
          </cell>
          <cell r="H3467" t="str">
            <v>GB</v>
          </cell>
          <cell r="I3467" t="str">
            <v>GBP</v>
          </cell>
          <cell r="J3467">
            <v>1439136000</v>
          </cell>
          <cell r="K3467">
            <v>1436972472</v>
          </cell>
          <cell r="L3467" t="b">
            <v>0</v>
          </cell>
          <cell r="M3467">
            <v>36</v>
          </cell>
          <cell r="N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>
            <v>127</v>
          </cell>
          <cell r="H3468" t="str">
            <v>US</v>
          </cell>
          <cell r="I3468" t="str">
            <v>USD</v>
          </cell>
          <cell r="J3468">
            <v>1461108450</v>
          </cell>
          <cell r="K3468">
            <v>1455928050</v>
          </cell>
          <cell r="L3468" t="b">
            <v>0</v>
          </cell>
          <cell r="M3468">
            <v>61</v>
          </cell>
          <cell r="N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>
            <v>101</v>
          </cell>
          <cell r="H3469" t="str">
            <v>US</v>
          </cell>
          <cell r="I3469" t="str">
            <v>USD</v>
          </cell>
          <cell r="J3469">
            <v>1426864032</v>
          </cell>
          <cell r="K3469">
            <v>1424275632</v>
          </cell>
          <cell r="L3469" t="b">
            <v>0</v>
          </cell>
          <cell r="M3469">
            <v>47</v>
          </cell>
          <cell r="N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>
            <v>122</v>
          </cell>
          <cell r="H3470" t="str">
            <v>US</v>
          </cell>
          <cell r="I3470" t="str">
            <v>USD</v>
          </cell>
          <cell r="J3470">
            <v>1474426800</v>
          </cell>
          <cell r="K3470">
            <v>1471976529</v>
          </cell>
          <cell r="L3470" t="b">
            <v>0</v>
          </cell>
          <cell r="M3470">
            <v>17</v>
          </cell>
          <cell r="N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>
            <v>113</v>
          </cell>
          <cell r="H3471" t="str">
            <v>US</v>
          </cell>
          <cell r="I3471" t="str">
            <v>USD</v>
          </cell>
          <cell r="J3471">
            <v>1461857045</v>
          </cell>
          <cell r="K3471">
            <v>1459265045</v>
          </cell>
          <cell r="L3471" t="b">
            <v>0</v>
          </cell>
          <cell r="M3471">
            <v>63</v>
          </cell>
          <cell r="N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>
            <v>150</v>
          </cell>
          <cell r="H3472" t="str">
            <v>US</v>
          </cell>
          <cell r="I3472" t="str">
            <v>USD</v>
          </cell>
          <cell r="J3472">
            <v>1468618680</v>
          </cell>
          <cell r="K3472">
            <v>1465345902</v>
          </cell>
          <cell r="L3472" t="b">
            <v>0</v>
          </cell>
          <cell r="M3472">
            <v>9</v>
          </cell>
          <cell r="N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>
            <v>215</v>
          </cell>
          <cell r="H3473" t="str">
            <v>GB</v>
          </cell>
          <cell r="I3473" t="str">
            <v>GBP</v>
          </cell>
          <cell r="J3473">
            <v>1409515200</v>
          </cell>
          <cell r="K3473">
            <v>1405971690</v>
          </cell>
          <cell r="L3473" t="b">
            <v>0</v>
          </cell>
          <cell r="M3473">
            <v>30</v>
          </cell>
          <cell r="N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>
            <v>102</v>
          </cell>
          <cell r="H3474" t="str">
            <v>US</v>
          </cell>
          <cell r="I3474" t="str">
            <v>USD</v>
          </cell>
          <cell r="J3474">
            <v>1415253540</v>
          </cell>
          <cell r="K3474">
            <v>1413432331</v>
          </cell>
          <cell r="L3474" t="b">
            <v>0</v>
          </cell>
          <cell r="M3474">
            <v>23</v>
          </cell>
          <cell r="N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>
            <v>100</v>
          </cell>
          <cell r="H3475" t="str">
            <v>US</v>
          </cell>
          <cell r="I3475" t="str">
            <v>USD</v>
          </cell>
          <cell r="J3475">
            <v>1426883220</v>
          </cell>
          <cell r="K3475">
            <v>1425067296</v>
          </cell>
          <cell r="L3475" t="b">
            <v>0</v>
          </cell>
          <cell r="M3475">
            <v>33</v>
          </cell>
          <cell r="N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>
            <v>101</v>
          </cell>
          <cell r="H3476" t="str">
            <v>GB</v>
          </cell>
          <cell r="I3476" t="str">
            <v>GBP</v>
          </cell>
          <cell r="J3476">
            <v>1469016131</v>
          </cell>
          <cell r="K3476">
            <v>1466424131</v>
          </cell>
          <cell r="L3476" t="b">
            <v>0</v>
          </cell>
          <cell r="M3476">
            <v>39</v>
          </cell>
          <cell r="N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>
            <v>113</v>
          </cell>
          <cell r="H3477" t="str">
            <v>GB</v>
          </cell>
          <cell r="I3477" t="str">
            <v>GBP</v>
          </cell>
          <cell r="J3477">
            <v>1414972800</v>
          </cell>
          <cell r="K3477">
            <v>1412629704</v>
          </cell>
          <cell r="L3477" t="b">
            <v>0</v>
          </cell>
          <cell r="M3477">
            <v>17</v>
          </cell>
          <cell r="N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>
            <v>104</v>
          </cell>
          <cell r="H3478" t="str">
            <v>US</v>
          </cell>
          <cell r="I3478" t="str">
            <v>USD</v>
          </cell>
          <cell r="J3478">
            <v>1414378800</v>
          </cell>
          <cell r="K3478">
            <v>1412836990</v>
          </cell>
          <cell r="L3478" t="b">
            <v>0</v>
          </cell>
          <cell r="M3478">
            <v>6</v>
          </cell>
          <cell r="N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>
            <v>115</v>
          </cell>
          <cell r="H3479" t="str">
            <v>US</v>
          </cell>
          <cell r="I3479" t="str">
            <v>USD</v>
          </cell>
          <cell r="J3479">
            <v>1431831600</v>
          </cell>
          <cell r="K3479">
            <v>1430761243</v>
          </cell>
          <cell r="L3479" t="b">
            <v>0</v>
          </cell>
          <cell r="M3479">
            <v>39</v>
          </cell>
          <cell r="N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>
            <v>113</v>
          </cell>
          <cell r="H3480" t="str">
            <v>US</v>
          </cell>
          <cell r="I3480" t="str">
            <v>USD</v>
          </cell>
          <cell r="J3480">
            <v>1426539600</v>
          </cell>
          <cell r="K3480">
            <v>1424296822</v>
          </cell>
          <cell r="L3480" t="b">
            <v>0</v>
          </cell>
          <cell r="M3480">
            <v>57</v>
          </cell>
          <cell r="N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>
            <v>128</v>
          </cell>
          <cell r="H3481" t="str">
            <v>GB</v>
          </cell>
          <cell r="I3481" t="str">
            <v>GBP</v>
          </cell>
          <cell r="J3481">
            <v>1403382680</v>
          </cell>
          <cell r="K3481">
            <v>1400790680</v>
          </cell>
          <cell r="L3481" t="b">
            <v>0</v>
          </cell>
          <cell r="M3481">
            <v>56</v>
          </cell>
          <cell r="N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>
            <v>143</v>
          </cell>
          <cell r="H3482" t="str">
            <v>US</v>
          </cell>
          <cell r="I3482" t="str">
            <v>USD</v>
          </cell>
          <cell r="J3482">
            <v>1436562000</v>
          </cell>
          <cell r="K3482">
            <v>1434440227</v>
          </cell>
          <cell r="L3482" t="b">
            <v>0</v>
          </cell>
          <cell r="M3482">
            <v>13</v>
          </cell>
          <cell r="N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>
            <v>119</v>
          </cell>
          <cell r="H3483" t="str">
            <v>AU</v>
          </cell>
          <cell r="I3483" t="str">
            <v>AUD</v>
          </cell>
          <cell r="J3483">
            <v>1420178188</v>
          </cell>
          <cell r="K3483">
            <v>1418709388</v>
          </cell>
          <cell r="L3483" t="b">
            <v>0</v>
          </cell>
          <cell r="M3483">
            <v>95</v>
          </cell>
          <cell r="N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>
            <v>138</v>
          </cell>
          <cell r="H3484" t="str">
            <v>GB</v>
          </cell>
          <cell r="I3484" t="str">
            <v>GBP</v>
          </cell>
          <cell r="J3484">
            <v>1404671466</v>
          </cell>
          <cell r="K3484">
            <v>1402079466</v>
          </cell>
          <cell r="L3484" t="b">
            <v>0</v>
          </cell>
          <cell r="M3484">
            <v>80</v>
          </cell>
          <cell r="N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>
            <v>160</v>
          </cell>
          <cell r="H3485" t="str">
            <v>US</v>
          </cell>
          <cell r="I3485" t="str">
            <v>USD</v>
          </cell>
          <cell r="J3485">
            <v>1404403381</v>
          </cell>
          <cell r="K3485">
            <v>1401811381</v>
          </cell>
          <cell r="L3485" t="b">
            <v>0</v>
          </cell>
          <cell r="M3485">
            <v>133</v>
          </cell>
          <cell r="N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>
            <v>114</v>
          </cell>
          <cell r="H3486" t="str">
            <v>US</v>
          </cell>
          <cell r="I3486" t="str">
            <v>USD</v>
          </cell>
          <cell r="J3486">
            <v>1466014499</v>
          </cell>
          <cell r="K3486">
            <v>1463422499</v>
          </cell>
          <cell r="L3486" t="b">
            <v>0</v>
          </cell>
          <cell r="M3486">
            <v>44</v>
          </cell>
          <cell r="N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>
            <v>101</v>
          </cell>
          <cell r="H3487" t="str">
            <v>US</v>
          </cell>
          <cell r="I3487" t="str">
            <v>USD</v>
          </cell>
          <cell r="J3487">
            <v>1454431080</v>
          </cell>
          <cell r="K3487">
            <v>1451839080</v>
          </cell>
          <cell r="L3487" t="b">
            <v>0</v>
          </cell>
          <cell r="M3487">
            <v>30</v>
          </cell>
          <cell r="N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>
            <v>155</v>
          </cell>
          <cell r="H3488" t="str">
            <v>US</v>
          </cell>
          <cell r="I3488" t="str">
            <v>USD</v>
          </cell>
          <cell r="J3488">
            <v>1433314740</v>
          </cell>
          <cell r="K3488">
            <v>1430600401</v>
          </cell>
          <cell r="L3488" t="b">
            <v>0</v>
          </cell>
          <cell r="M3488">
            <v>56</v>
          </cell>
          <cell r="N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>
            <v>128</v>
          </cell>
          <cell r="H3489" t="str">
            <v>GB</v>
          </cell>
          <cell r="I3489" t="str">
            <v>GBP</v>
          </cell>
          <cell r="J3489">
            <v>1435185252</v>
          </cell>
          <cell r="K3489">
            <v>1432593252</v>
          </cell>
          <cell r="L3489" t="b">
            <v>0</v>
          </cell>
          <cell r="M3489">
            <v>66</v>
          </cell>
          <cell r="N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>
            <v>121</v>
          </cell>
          <cell r="H3490" t="str">
            <v>US</v>
          </cell>
          <cell r="I3490" t="str">
            <v>USD</v>
          </cell>
          <cell r="J3490">
            <v>1429286400</v>
          </cell>
          <cell r="K3490">
            <v>1427221560</v>
          </cell>
          <cell r="L3490" t="b">
            <v>0</v>
          </cell>
          <cell r="M3490">
            <v>29</v>
          </cell>
          <cell r="N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>
            <v>113</v>
          </cell>
          <cell r="H3491" t="str">
            <v>GB</v>
          </cell>
          <cell r="I3491" t="str">
            <v>GBP</v>
          </cell>
          <cell r="J3491">
            <v>1400965200</v>
          </cell>
          <cell r="K3491">
            <v>1398352531</v>
          </cell>
          <cell r="L3491" t="b">
            <v>0</v>
          </cell>
          <cell r="M3491">
            <v>72</v>
          </cell>
          <cell r="N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>
            <v>128</v>
          </cell>
          <cell r="H3492" t="str">
            <v>US</v>
          </cell>
          <cell r="I3492" t="str">
            <v>USD</v>
          </cell>
          <cell r="J3492">
            <v>1460574924</v>
          </cell>
          <cell r="K3492">
            <v>1457982924</v>
          </cell>
          <cell r="L3492" t="b">
            <v>0</v>
          </cell>
          <cell r="M3492">
            <v>27</v>
          </cell>
          <cell r="N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>
            <v>158</v>
          </cell>
          <cell r="H3493" t="str">
            <v>US</v>
          </cell>
          <cell r="I3493" t="str">
            <v>USD</v>
          </cell>
          <cell r="J3493">
            <v>1431928784</v>
          </cell>
          <cell r="K3493">
            <v>1430114384</v>
          </cell>
          <cell r="L3493" t="b">
            <v>0</v>
          </cell>
          <cell r="M3493">
            <v>10</v>
          </cell>
          <cell r="N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>
            <v>105</v>
          </cell>
          <cell r="H3494" t="str">
            <v>US</v>
          </cell>
          <cell r="I3494" t="str">
            <v>USD</v>
          </cell>
          <cell r="J3494">
            <v>1445818397</v>
          </cell>
          <cell r="K3494">
            <v>1442794397</v>
          </cell>
          <cell r="L3494" t="b">
            <v>0</v>
          </cell>
          <cell r="M3494">
            <v>35</v>
          </cell>
          <cell r="N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>
            <v>100</v>
          </cell>
          <cell r="H3495" t="str">
            <v>US</v>
          </cell>
          <cell r="I3495" t="str">
            <v>USD</v>
          </cell>
          <cell r="J3495">
            <v>1408252260</v>
          </cell>
          <cell r="K3495">
            <v>1406580436</v>
          </cell>
          <cell r="L3495" t="b">
            <v>0</v>
          </cell>
          <cell r="M3495">
            <v>29</v>
          </cell>
          <cell r="N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>
            <v>100</v>
          </cell>
          <cell r="H3496" t="str">
            <v>US</v>
          </cell>
          <cell r="I3496" t="str">
            <v>USD</v>
          </cell>
          <cell r="J3496">
            <v>1480140000</v>
          </cell>
          <cell r="K3496">
            <v>1479186575</v>
          </cell>
          <cell r="L3496" t="b">
            <v>0</v>
          </cell>
          <cell r="M3496">
            <v>13</v>
          </cell>
          <cell r="N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>
            <v>107</v>
          </cell>
          <cell r="H3497" t="str">
            <v>CA</v>
          </cell>
          <cell r="I3497" t="str">
            <v>CAD</v>
          </cell>
          <cell r="J3497">
            <v>1414862280</v>
          </cell>
          <cell r="K3497">
            <v>1412360309</v>
          </cell>
          <cell r="L3497" t="b">
            <v>0</v>
          </cell>
          <cell r="M3497">
            <v>72</v>
          </cell>
          <cell r="N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>
            <v>124</v>
          </cell>
          <cell r="H3498" t="str">
            <v>US</v>
          </cell>
          <cell r="I3498" t="str">
            <v>USD</v>
          </cell>
          <cell r="J3498">
            <v>1473625166</v>
          </cell>
          <cell r="K3498">
            <v>1470169166</v>
          </cell>
          <cell r="L3498" t="b">
            <v>0</v>
          </cell>
          <cell r="M3498">
            <v>78</v>
          </cell>
          <cell r="N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>
            <v>109</v>
          </cell>
          <cell r="H3499" t="str">
            <v>US</v>
          </cell>
          <cell r="I3499" t="str">
            <v>USD</v>
          </cell>
          <cell r="J3499">
            <v>1464904800</v>
          </cell>
          <cell r="K3499">
            <v>1463852904</v>
          </cell>
          <cell r="L3499" t="b">
            <v>0</v>
          </cell>
          <cell r="M3499">
            <v>49</v>
          </cell>
          <cell r="N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>
            <v>102</v>
          </cell>
          <cell r="H3500" t="str">
            <v>CA</v>
          </cell>
          <cell r="I3500" t="str">
            <v>CAD</v>
          </cell>
          <cell r="J3500">
            <v>1464471840</v>
          </cell>
          <cell r="K3500">
            <v>1459309704</v>
          </cell>
          <cell r="L3500" t="b">
            <v>0</v>
          </cell>
          <cell r="M3500">
            <v>42</v>
          </cell>
          <cell r="N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>
            <v>106</v>
          </cell>
          <cell r="H3501" t="str">
            <v>US</v>
          </cell>
          <cell r="I3501" t="str">
            <v>USD</v>
          </cell>
          <cell r="J3501">
            <v>1435733940</v>
          </cell>
          <cell r="K3501">
            <v>1431046325</v>
          </cell>
          <cell r="L3501" t="b">
            <v>0</v>
          </cell>
          <cell r="M3501">
            <v>35</v>
          </cell>
          <cell r="N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>
            <v>106</v>
          </cell>
          <cell r="H3502" t="str">
            <v>US</v>
          </cell>
          <cell r="I3502" t="str">
            <v>USD</v>
          </cell>
          <cell r="J3502">
            <v>1457326740</v>
          </cell>
          <cell r="K3502">
            <v>1455919438</v>
          </cell>
          <cell r="L3502" t="b">
            <v>0</v>
          </cell>
          <cell r="M3502">
            <v>42</v>
          </cell>
          <cell r="N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>
            <v>101</v>
          </cell>
          <cell r="H3503" t="str">
            <v>GB</v>
          </cell>
          <cell r="I3503" t="str">
            <v>GBP</v>
          </cell>
          <cell r="J3503">
            <v>1441995595</v>
          </cell>
          <cell r="K3503">
            <v>1439835595</v>
          </cell>
          <cell r="L3503" t="b">
            <v>0</v>
          </cell>
          <cell r="M3503">
            <v>42</v>
          </cell>
          <cell r="N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>
            <v>105</v>
          </cell>
          <cell r="H3504" t="str">
            <v>US</v>
          </cell>
          <cell r="I3504" t="str">
            <v>USD</v>
          </cell>
          <cell r="J3504">
            <v>1458100740</v>
          </cell>
          <cell r="K3504">
            <v>1456862924</v>
          </cell>
          <cell r="L3504" t="b">
            <v>0</v>
          </cell>
          <cell r="M3504">
            <v>31</v>
          </cell>
          <cell r="N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>
            <v>108</v>
          </cell>
          <cell r="H3505" t="str">
            <v>GB</v>
          </cell>
          <cell r="I3505" t="str">
            <v>GBP</v>
          </cell>
          <cell r="J3505">
            <v>1469359728</v>
          </cell>
          <cell r="K3505">
            <v>1466767728</v>
          </cell>
          <cell r="L3505" t="b">
            <v>0</v>
          </cell>
          <cell r="M3505">
            <v>38</v>
          </cell>
          <cell r="N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>
            <v>100</v>
          </cell>
          <cell r="H3506" t="str">
            <v>US</v>
          </cell>
          <cell r="I3506" t="str">
            <v>USD</v>
          </cell>
          <cell r="J3506">
            <v>1447959491</v>
          </cell>
          <cell r="K3506">
            <v>1445363891</v>
          </cell>
          <cell r="L3506" t="b">
            <v>0</v>
          </cell>
          <cell r="M3506">
            <v>8</v>
          </cell>
          <cell r="N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>
            <v>104</v>
          </cell>
          <cell r="H3507" t="str">
            <v>US</v>
          </cell>
          <cell r="I3507" t="str">
            <v>USD</v>
          </cell>
          <cell r="J3507">
            <v>1399953600</v>
          </cell>
          <cell r="K3507">
            <v>1398983245</v>
          </cell>
          <cell r="L3507" t="b">
            <v>0</v>
          </cell>
          <cell r="M3507">
            <v>39</v>
          </cell>
          <cell r="N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>
            <v>102</v>
          </cell>
          <cell r="H3508" t="str">
            <v>US</v>
          </cell>
          <cell r="I3508" t="str">
            <v>USD</v>
          </cell>
          <cell r="J3508">
            <v>1408815440</v>
          </cell>
          <cell r="K3508">
            <v>1404927440</v>
          </cell>
          <cell r="L3508" t="b">
            <v>0</v>
          </cell>
          <cell r="M3508">
            <v>29</v>
          </cell>
          <cell r="N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>
            <v>104</v>
          </cell>
          <cell r="H3509" t="str">
            <v>US</v>
          </cell>
          <cell r="I3509" t="str">
            <v>USD</v>
          </cell>
          <cell r="J3509">
            <v>1464732537</v>
          </cell>
          <cell r="K3509">
            <v>1462140537</v>
          </cell>
          <cell r="L3509" t="b">
            <v>0</v>
          </cell>
          <cell r="M3509">
            <v>72</v>
          </cell>
          <cell r="N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>
            <v>180</v>
          </cell>
          <cell r="H3510" t="str">
            <v>GB</v>
          </cell>
          <cell r="I3510" t="str">
            <v>GBP</v>
          </cell>
          <cell r="J3510">
            <v>1462914000</v>
          </cell>
          <cell r="K3510">
            <v>1460914253</v>
          </cell>
          <cell r="L3510" t="b">
            <v>0</v>
          </cell>
          <cell r="M3510">
            <v>15</v>
          </cell>
          <cell r="N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>
            <v>106</v>
          </cell>
          <cell r="H3511" t="str">
            <v>US</v>
          </cell>
          <cell r="I3511" t="str">
            <v>USD</v>
          </cell>
          <cell r="J3511">
            <v>1416545700</v>
          </cell>
          <cell r="K3511">
            <v>1415392666</v>
          </cell>
          <cell r="L3511" t="b">
            <v>0</v>
          </cell>
          <cell r="M3511">
            <v>33</v>
          </cell>
          <cell r="N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>
            <v>101</v>
          </cell>
          <cell r="H3512" t="str">
            <v>US</v>
          </cell>
          <cell r="I3512" t="str">
            <v>USD</v>
          </cell>
          <cell r="J3512">
            <v>1404312846</v>
          </cell>
          <cell r="K3512">
            <v>1402584846</v>
          </cell>
          <cell r="L3512" t="b">
            <v>0</v>
          </cell>
          <cell r="M3512">
            <v>15</v>
          </cell>
          <cell r="N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>
            <v>101</v>
          </cell>
          <cell r="H3513" t="str">
            <v>GB</v>
          </cell>
          <cell r="I3513" t="str">
            <v>GBP</v>
          </cell>
          <cell r="J3513">
            <v>1415385000</v>
          </cell>
          <cell r="K3513">
            <v>1413406695</v>
          </cell>
          <cell r="L3513" t="b">
            <v>0</v>
          </cell>
          <cell r="M3513">
            <v>19</v>
          </cell>
          <cell r="N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>
            <v>100</v>
          </cell>
          <cell r="H3514" t="str">
            <v>GB</v>
          </cell>
          <cell r="I3514" t="str">
            <v>GBP</v>
          </cell>
          <cell r="J3514">
            <v>1429789992</v>
          </cell>
          <cell r="K3514">
            <v>1424609592</v>
          </cell>
          <cell r="L3514" t="b">
            <v>0</v>
          </cell>
          <cell r="M3514">
            <v>17</v>
          </cell>
          <cell r="N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>
            <v>118</v>
          </cell>
          <cell r="H3515" t="str">
            <v>US</v>
          </cell>
          <cell r="I3515" t="str">
            <v>USD</v>
          </cell>
          <cell r="J3515">
            <v>1401857940</v>
          </cell>
          <cell r="K3515">
            <v>1400725112</v>
          </cell>
          <cell r="L3515" t="b">
            <v>0</v>
          </cell>
          <cell r="M3515">
            <v>44</v>
          </cell>
          <cell r="N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>
            <v>110</v>
          </cell>
          <cell r="H3516" t="str">
            <v>US</v>
          </cell>
          <cell r="I3516" t="str">
            <v>USD</v>
          </cell>
          <cell r="J3516">
            <v>1422853140</v>
          </cell>
          <cell r="K3516">
            <v>1421439552</v>
          </cell>
          <cell r="L3516" t="b">
            <v>0</v>
          </cell>
          <cell r="M3516">
            <v>10</v>
          </cell>
          <cell r="N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>
            <v>103</v>
          </cell>
          <cell r="H3517" t="str">
            <v>US</v>
          </cell>
          <cell r="I3517" t="str">
            <v>USD</v>
          </cell>
          <cell r="J3517">
            <v>1433097171</v>
          </cell>
          <cell r="K3517">
            <v>1430505171</v>
          </cell>
          <cell r="L3517" t="b">
            <v>0</v>
          </cell>
          <cell r="M3517">
            <v>46</v>
          </cell>
          <cell r="N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>
            <v>100</v>
          </cell>
          <cell r="H3518" t="str">
            <v>US</v>
          </cell>
          <cell r="I3518" t="str">
            <v>USD</v>
          </cell>
          <cell r="J3518">
            <v>1410145200</v>
          </cell>
          <cell r="K3518">
            <v>1407197670</v>
          </cell>
          <cell r="L3518" t="b">
            <v>0</v>
          </cell>
          <cell r="M3518">
            <v>11</v>
          </cell>
          <cell r="N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>
            <v>100</v>
          </cell>
          <cell r="H3519" t="str">
            <v>GB</v>
          </cell>
          <cell r="I3519" t="str">
            <v>GBP</v>
          </cell>
          <cell r="J3519">
            <v>1404471600</v>
          </cell>
          <cell r="K3519">
            <v>1401910634</v>
          </cell>
          <cell r="L3519" t="b">
            <v>0</v>
          </cell>
          <cell r="M3519">
            <v>13</v>
          </cell>
          <cell r="N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>
            <v>110</v>
          </cell>
          <cell r="H3520" t="str">
            <v>US</v>
          </cell>
          <cell r="I3520" t="str">
            <v>USD</v>
          </cell>
          <cell r="J3520">
            <v>1412259660</v>
          </cell>
          <cell r="K3520">
            <v>1410461299</v>
          </cell>
          <cell r="L3520" t="b">
            <v>0</v>
          </cell>
          <cell r="M3520">
            <v>33</v>
          </cell>
          <cell r="N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>
            <v>101</v>
          </cell>
          <cell r="H3521" t="str">
            <v>GB</v>
          </cell>
          <cell r="I3521" t="str">
            <v>GBP</v>
          </cell>
          <cell r="J3521">
            <v>1425478950</v>
          </cell>
          <cell r="K3521">
            <v>1422886950</v>
          </cell>
          <cell r="L3521" t="b">
            <v>0</v>
          </cell>
          <cell r="M3521">
            <v>28</v>
          </cell>
          <cell r="N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>
            <v>101</v>
          </cell>
          <cell r="H3522" t="str">
            <v>GB</v>
          </cell>
          <cell r="I3522" t="str">
            <v>GBP</v>
          </cell>
          <cell r="J3522">
            <v>1441547220</v>
          </cell>
          <cell r="K3522">
            <v>1439322412</v>
          </cell>
          <cell r="L3522" t="b">
            <v>0</v>
          </cell>
          <cell r="M3522">
            <v>21</v>
          </cell>
          <cell r="N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>
            <v>169</v>
          </cell>
          <cell r="H3523" t="str">
            <v>US</v>
          </cell>
          <cell r="I3523" t="str">
            <v>USD</v>
          </cell>
          <cell r="J3523">
            <v>1411980020</v>
          </cell>
          <cell r="K3523">
            <v>1409388020</v>
          </cell>
          <cell r="L3523" t="b">
            <v>0</v>
          </cell>
          <cell r="M3523">
            <v>13</v>
          </cell>
          <cell r="N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>
            <v>100</v>
          </cell>
          <cell r="H3524" t="str">
            <v>GB</v>
          </cell>
          <cell r="I3524" t="str">
            <v>GBP</v>
          </cell>
          <cell r="J3524">
            <v>1442311560</v>
          </cell>
          <cell r="K3524">
            <v>1439924246</v>
          </cell>
          <cell r="L3524" t="b">
            <v>0</v>
          </cell>
          <cell r="M3524">
            <v>34</v>
          </cell>
          <cell r="N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>
            <v>114</v>
          </cell>
          <cell r="H3525" t="str">
            <v>GB</v>
          </cell>
          <cell r="I3525" t="str">
            <v>GBP</v>
          </cell>
          <cell r="J3525">
            <v>1474844400</v>
          </cell>
          <cell r="K3525">
            <v>1469871148</v>
          </cell>
          <cell r="L3525" t="b">
            <v>0</v>
          </cell>
          <cell r="M3525">
            <v>80</v>
          </cell>
          <cell r="N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>
            <v>102</v>
          </cell>
          <cell r="H3526" t="str">
            <v>US</v>
          </cell>
          <cell r="I3526" t="str">
            <v>USD</v>
          </cell>
          <cell r="J3526">
            <v>1410580800</v>
          </cell>
          <cell r="K3526">
            <v>1409336373</v>
          </cell>
          <cell r="L3526" t="b">
            <v>0</v>
          </cell>
          <cell r="M3526">
            <v>74</v>
          </cell>
          <cell r="N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>
            <v>106</v>
          </cell>
          <cell r="H3527" t="str">
            <v>US</v>
          </cell>
          <cell r="I3527" t="str">
            <v>USD</v>
          </cell>
          <cell r="J3527">
            <v>1439136000</v>
          </cell>
          <cell r="K3527">
            <v>1438188106</v>
          </cell>
          <cell r="L3527" t="b">
            <v>0</v>
          </cell>
          <cell r="M3527">
            <v>7</v>
          </cell>
          <cell r="N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>
            <v>102</v>
          </cell>
          <cell r="H3528" t="str">
            <v>US</v>
          </cell>
          <cell r="I3528" t="str">
            <v>USD</v>
          </cell>
          <cell r="J3528">
            <v>1461823140</v>
          </cell>
          <cell r="K3528">
            <v>1459411371</v>
          </cell>
          <cell r="L3528" t="b">
            <v>0</v>
          </cell>
          <cell r="M3528">
            <v>34</v>
          </cell>
          <cell r="N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>
            <v>117</v>
          </cell>
          <cell r="H3529" t="str">
            <v>US</v>
          </cell>
          <cell r="I3529" t="str">
            <v>USD</v>
          </cell>
          <cell r="J3529">
            <v>1436587140</v>
          </cell>
          <cell r="K3529">
            <v>1434069205</v>
          </cell>
          <cell r="L3529" t="b">
            <v>0</v>
          </cell>
          <cell r="M3529">
            <v>86</v>
          </cell>
          <cell r="N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>
            <v>101</v>
          </cell>
          <cell r="H3530" t="str">
            <v>GB</v>
          </cell>
          <cell r="I3530" t="str">
            <v>GBP</v>
          </cell>
          <cell r="J3530">
            <v>1484740918</v>
          </cell>
          <cell r="K3530">
            <v>1483012918</v>
          </cell>
          <cell r="L3530" t="b">
            <v>0</v>
          </cell>
          <cell r="M3530">
            <v>37</v>
          </cell>
          <cell r="N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>
            <v>132</v>
          </cell>
          <cell r="H3531" t="str">
            <v>US</v>
          </cell>
          <cell r="I3531" t="str">
            <v>USD</v>
          </cell>
          <cell r="J3531">
            <v>1436749200</v>
          </cell>
          <cell r="K3531">
            <v>1434997018</v>
          </cell>
          <cell r="L3531" t="b">
            <v>0</v>
          </cell>
          <cell r="M3531">
            <v>18</v>
          </cell>
          <cell r="N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>
            <v>100</v>
          </cell>
          <cell r="H3532" t="str">
            <v>GB</v>
          </cell>
          <cell r="I3532" t="str">
            <v>GBP</v>
          </cell>
          <cell r="J3532">
            <v>1460318400</v>
          </cell>
          <cell r="K3532">
            <v>1457881057</v>
          </cell>
          <cell r="L3532" t="b">
            <v>0</v>
          </cell>
          <cell r="M3532">
            <v>22</v>
          </cell>
          <cell r="N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>
            <v>128</v>
          </cell>
          <cell r="H3533" t="str">
            <v>US</v>
          </cell>
          <cell r="I3533" t="str">
            <v>USD</v>
          </cell>
          <cell r="J3533">
            <v>1467301334</v>
          </cell>
          <cell r="K3533">
            <v>1464709334</v>
          </cell>
          <cell r="L3533" t="b">
            <v>0</v>
          </cell>
          <cell r="M3533">
            <v>26</v>
          </cell>
          <cell r="N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>
            <v>119</v>
          </cell>
          <cell r="H3534" t="str">
            <v>US</v>
          </cell>
          <cell r="I3534" t="str">
            <v>USD</v>
          </cell>
          <cell r="J3534">
            <v>1411012740</v>
          </cell>
          <cell r="K3534">
            <v>1409667827</v>
          </cell>
          <cell r="L3534" t="b">
            <v>0</v>
          </cell>
          <cell r="M3534">
            <v>27</v>
          </cell>
          <cell r="N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>
            <v>126</v>
          </cell>
          <cell r="H3535" t="str">
            <v>US</v>
          </cell>
          <cell r="I3535" t="str">
            <v>USD</v>
          </cell>
          <cell r="J3535">
            <v>1447269367</v>
          </cell>
          <cell r="K3535">
            <v>1444673767</v>
          </cell>
          <cell r="L3535" t="b">
            <v>0</v>
          </cell>
          <cell r="M3535">
            <v>8</v>
          </cell>
          <cell r="N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>
            <v>156</v>
          </cell>
          <cell r="H3536" t="str">
            <v>US</v>
          </cell>
          <cell r="I3536" t="str">
            <v>USD</v>
          </cell>
          <cell r="J3536">
            <v>1443711623</v>
          </cell>
          <cell r="K3536">
            <v>1440687623</v>
          </cell>
          <cell r="L3536" t="b">
            <v>0</v>
          </cell>
          <cell r="M3536">
            <v>204</v>
          </cell>
          <cell r="N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>
            <v>103</v>
          </cell>
          <cell r="H3537" t="str">
            <v>GB</v>
          </cell>
          <cell r="I3537" t="str">
            <v>GBP</v>
          </cell>
          <cell r="J3537">
            <v>1443808800</v>
          </cell>
          <cell r="K3537">
            <v>1441120910</v>
          </cell>
          <cell r="L3537" t="b">
            <v>0</v>
          </cell>
          <cell r="M3537">
            <v>46</v>
          </cell>
          <cell r="N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>
            <v>153</v>
          </cell>
          <cell r="H3538" t="str">
            <v>GB</v>
          </cell>
          <cell r="I3538" t="str">
            <v>GBP</v>
          </cell>
          <cell r="J3538">
            <v>1450612740</v>
          </cell>
          <cell r="K3538">
            <v>1448040425</v>
          </cell>
          <cell r="L3538" t="b">
            <v>0</v>
          </cell>
          <cell r="M3538">
            <v>17</v>
          </cell>
          <cell r="N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>
            <v>180</v>
          </cell>
          <cell r="H3539" t="str">
            <v>CA</v>
          </cell>
          <cell r="I3539" t="str">
            <v>CAD</v>
          </cell>
          <cell r="J3539">
            <v>1416211140</v>
          </cell>
          <cell r="K3539">
            <v>1413016216</v>
          </cell>
          <cell r="L3539" t="b">
            <v>0</v>
          </cell>
          <cell r="M3539">
            <v>28</v>
          </cell>
          <cell r="N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>
            <v>128</v>
          </cell>
          <cell r="H3540" t="str">
            <v>GB</v>
          </cell>
          <cell r="I3540" t="str">
            <v>GBP</v>
          </cell>
          <cell r="J3540">
            <v>1471428340</v>
          </cell>
          <cell r="K3540">
            <v>1469009140</v>
          </cell>
          <cell r="L3540" t="b">
            <v>0</v>
          </cell>
          <cell r="M3540">
            <v>83</v>
          </cell>
          <cell r="N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>
            <v>120</v>
          </cell>
          <cell r="H3541" t="str">
            <v>US</v>
          </cell>
          <cell r="I3541" t="str">
            <v>USD</v>
          </cell>
          <cell r="J3541">
            <v>1473358122</v>
          </cell>
          <cell r="K3541">
            <v>1471543722</v>
          </cell>
          <cell r="L3541" t="b">
            <v>0</v>
          </cell>
          <cell r="M3541">
            <v>13</v>
          </cell>
          <cell r="N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>
            <v>123</v>
          </cell>
          <cell r="H3542" t="str">
            <v>GB</v>
          </cell>
          <cell r="I3542" t="str">
            <v>GBP</v>
          </cell>
          <cell r="J3542">
            <v>1466899491</v>
          </cell>
          <cell r="K3542">
            <v>1464307491</v>
          </cell>
          <cell r="L3542" t="b">
            <v>0</v>
          </cell>
          <cell r="M3542">
            <v>8</v>
          </cell>
          <cell r="N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>
            <v>105</v>
          </cell>
          <cell r="H3543" t="str">
            <v>GB</v>
          </cell>
          <cell r="I3543" t="str">
            <v>GBP</v>
          </cell>
          <cell r="J3543">
            <v>1441042275</v>
          </cell>
          <cell r="K3543">
            <v>1438882275</v>
          </cell>
          <cell r="L3543" t="b">
            <v>0</v>
          </cell>
          <cell r="M3543">
            <v>32</v>
          </cell>
          <cell r="N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>
            <v>102</v>
          </cell>
          <cell r="H3544" t="str">
            <v>US</v>
          </cell>
          <cell r="I3544" t="str">
            <v>USD</v>
          </cell>
          <cell r="J3544">
            <v>1410099822</v>
          </cell>
          <cell r="K3544">
            <v>1404915822</v>
          </cell>
          <cell r="L3544" t="b">
            <v>0</v>
          </cell>
          <cell r="M3544">
            <v>85</v>
          </cell>
          <cell r="N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>
            <v>105</v>
          </cell>
          <cell r="H3545" t="str">
            <v>DE</v>
          </cell>
          <cell r="I3545" t="str">
            <v>EUR</v>
          </cell>
          <cell r="J3545">
            <v>1435255659</v>
          </cell>
          <cell r="K3545">
            <v>1432663659</v>
          </cell>
          <cell r="L3545" t="b">
            <v>0</v>
          </cell>
          <cell r="M3545">
            <v>29</v>
          </cell>
          <cell r="N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>
            <v>100</v>
          </cell>
          <cell r="H3546" t="str">
            <v>US</v>
          </cell>
          <cell r="I3546" t="str">
            <v>USD</v>
          </cell>
          <cell r="J3546">
            <v>1425758257</v>
          </cell>
          <cell r="K3546">
            <v>1423166257</v>
          </cell>
          <cell r="L3546" t="b">
            <v>0</v>
          </cell>
          <cell r="M3546">
            <v>24</v>
          </cell>
          <cell r="N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>
            <v>100</v>
          </cell>
          <cell r="H3547" t="str">
            <v>US</v>
          </cell>
          <cell r="I3547" t="str">
            <v>USD</v>
          </cell>
          <cell r="J3547">
            <v>1428780159</v>
          </cell>
          <cell r="K3547">
            <v>1426188159</v>
          </cell>
          <cell r="L3547" t="b">
            <v>0</v>
          </cell>
          <cell r="M3547">
            <v>8</v>
          </cell>
          <cell r="N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>
            <v>102</v>
          </cell>
          <cell r="H3548" t="str">
            <v>US</v>
          </cell>
          <cell r="I3548" t="str">
            <v>USD</v>
          </cell>
          <cell r="J3548">
            <v>1427860740</v>
          </cell>
          <cell r="K3548">
            <v>1426002684</v>
          </cell>
          <cell r="L3548" t="b">
            <v>0</v>
          </cell>
          <cell r="M3548">
            <v>19</v>
          </cell>
          <cell r="N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>
            <v>114</v>
          </cell>
          <cell r="H3549" t="str">
            <v>US</v>
          </cell>
          <cell r="I3549" t="str">
            <v>USD</v>
          </cell>
          <cell r="J3549">
            <v>1463198340</v>
          </cell>
          <cell r="K3549">
            <v>1461117201</v>
          </cell>
          <cell r="L3549" t="b">
            <v>0</v>
          </cell>
          <cell r="M3549">
            <v>336</v>
          </cell>
          <cell r="N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>
            <v>102</v>
          </cell>
          <cell r="H3550" t="str">
            <v>US</v>
          </cell>
          <cell r="I3550" t="str">
            <v>USD</v>
          </cell>
          <cell r="J3550">
            <v>1457139600</v>
          </cell>
          <cell r="K3550">
            <v>1455230214</v>
          </cell>
          <cell r="L3550" t="b">
            <v>0</v>
          </cell>
          <cell r="M3550">
            <v>13</v>
          </cell>
          <cell r="N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>
            <v>102</v>
          </cell>
          <cell r="H3551" t="str">
            <v>GB</v>
          </cell>
          <cell r="I3551" t="str">
            <v>GBP</v>
          </cell>
          <cell r="J3551">
            <v>1441358873</v>
          </cell>
          <cell r="K3551">
            <v>1438939673</v>
          </cell>
          <cell r="L3551" t="b">
            <v>0</v>
          </cell>
          <cell r="M3551">
            <v>42</v>
          </cell>
          <cell r="N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>
            <v>105</v>
          </cell>
          <cell r="H3552" t="str">
            <v>GB</v>
          </cell>
          <cell r="I3552" t="str">
            <v>GBP</v>
          </cell>
          <cell r="J3552">
            <v>1462224398</v>
          </cell>
          <cell r="K3552">
            <v>1459632398</v>
          </cell>
          <cell r="L3552" t="b">
            <v>0</v>
          </cell>
          <cell r="M3552">
            <v>64</v>
          </cell>
          <cell r="N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>
            <v>102</v>
          </cell>
          <cell r="H3553" t="str">
            <v>US</v>
          </cell>
          <cell r="I3553" t="str">
            <v>USD</v>
          </cell>
          <cell r="J3553">
            <v>1400796420</v>
          </cell>
          <cell r="K3553">
            <v>1398342170</v>
          </cell>
          <cell r="L3553" t="b">
            <v>0</v>
          </cell>
          <cell r="M3553">
            <v>25</v>
          </cell>
          <cell r="N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>
            <v>100</v>
          </cell>
          <cell r="H3554" t="str">
            <v>GB</v>
          </cell>
          <cell r="I3554" t="str">
            <v>GBP</v>
          </cell>
          <cell r="J3554">
            <v>1403964324</v>
          </cell>
          <cell r="K3554">
            <v>1401372324</v>
          </cell>
          <cell r="L3554" t="b">
            <v>0</v>
          </cell>
          <cell r="M3554">
            <v>20</v>
          </cell>
          <cell r="N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>
            <v>106</v>
          </cell>
          <cell r="H3555" t="str">
            <v>US</v>
          </cell>
          <cell r="I3555" t="str">
            <v>USD</v>
          </cell>
          <cell r="J3555">
            <v>1439337600</v>
          </cell>
          <cell r="K3555">
            <v>1436575280</v>
          </cell>
          <cell r="L3555" t="b">
            <v>0</v>
          </cell>
          <cell r="M3555">
            <v>104</v>
          </cell>
          <cell r="N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>
            <v>113</v>
          </cell>
          <cell r="H3556" t="str">
            <v>US</v>
          </cell>
          <cell r="I3556" t="str">
            <v>USD</v>
          </cell>
          <cell r="J3556">
            <v>1423674000</v>
          </cell>
          <cell r="K3556">
            <v>1421025159</v>
          </cell>
          <cell r="L3556" t="b">
            <v>0</v>
          </cell>
          <cell r="M3556">
            <v>53</v>
          </cell>
          <cell r="N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>
            <v>100</v>
          </cell>
          <cell r="H3557" t="str">
            <v>IT</v>
          </cell>
          <cell r="I3557" t="str">
            <v>EUR</v>
          </cell>
          <cell r="J3557">
            <v>1479382594</v>
          </cell>
          <cell r="K3557">
            <v>1476786994</v>
          </cell>
          <cell r="L3557" t="b">
            <v>0</v>
          </cell>
          <cell r="M3557">
            <v>14</v>
          </cell>
          <cell r="N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>
            <v>100</v>
          </cell>
          <cell r="H3558" t="str">
            <v>GB</v>
          </cell>
          <cell r="I3558" t="str">
            <v>GBP</v>
          </cell>
          <cell r="J3558">
            <v>1408289724</v>
          </cell>
          <cell r="K3558">
            <v>1403105724</v>
          </cell>
          <cell r="L3558" t="b">
            <v>0</v>
          </cell>
          <cell r="M3558">
            <v>20</v>
          </cell>
          <cell r="N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>
            <v>100</v>
          </cell>
          <cell r="H3559" t="str">
            <v>US</v>
          </cell>
          <cell r="I3559" t="str">
            <v>USD</v>
          </cell>
          <cell r="J3559">
            <v>1399271911</v>
          </cell>
          <cell r="K3559">
            <v>1396334311</v>
          </cell>
          <cell r="L3559" t="b">
            <v>0</v>
          </cell>
          <cell r="M3559">
            <v>558</v>
          </cell>
          <cell r="N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>
            <v>144</v>
          </cell>
          <cell r="H3560" t="str">
            <v>GB</v>
          </cell>
          <cell r="I3560" t="str">
            <v>GBP</v>
          </cell>
          <cell r="J3560">
            <v>1435352400</v>
          </cell>
          <cell r="K3560">
            <v>1431718575</v>
          </cell>
          <cell r="L3560" t="b">
            <v>0</v>
          </cell>
          <cell r="M3560">
            <v>22</v>
          </cell>
          <cell r="N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>
            <v>104</v>
          </cell>
          <cell r="H3561" t="str">
            <v>AU</v>
          </cell>
          <cell r="I3561" t="str">
            <v>AUD</v>
          </cell>
          <cell r="J3561">
            <v>1438333080</v>
          </cell>
          <cell r="K3561">
            <v>1436408308</v>
          </cell>
          <cell r="L3561" t="b">
            <v>0</v>
          </cell>
          <cell r="M3561">
            <v>24</v>
          </cell>
          <cell r="N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>
            <v>108</v>
          </cell>
          <cell r="H3562" t="str">
            <v>CA</v>
          </cell>
          <cell r="I3562" t="str">
            <v>CAD</v>
          </cell>
          <cell r="J3562">
            <v>1432694700</v>
          </cell>
          <cell r="K3562">
            <v>1429651266</v>
          </cell>
          <cell r="L3562" t="b">
            <v>0</v>
          </cell>
          <cell r="M3562">
            <v>74</v>
          </cell>
          <cell r="N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>
            <v>102</v>
          </cell>
          <cell r="H3563" t="str">
            <v>US</v>
          </cell>
          <cell r="I3563" t="str">
            <v>USD</v>
          </cell>
          <cell r="J3563">
            <v>1438799760</v>
          </cell>
          <cell r="K3563">
            <v>1437236378</v>
          </cell>
          <cell r="L3563" t="b">
            <v>0</v>
          </cell>
          <cell r="M3563">
            <v>54</v>
          </cell>
          <cell r="N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>
            <v>149</v>
          </cell>
          <cell r="H3564" t="str">
            <v>GB</v>
          </cell>
          <cell r="I3564" t="str">
            <v>GBP</v>
          </cell>
          <cell r="J3564">
            <v>1457906400</v>
          </cell>
          <cell r="K3564">
            <v>1457115427</v>
          </cell>
          <cell r="L3564" t="b">
            <v>0</v>
          </cell>
          <cell r="M3564">
            <v>31</v>
          </cell>
          <cell r="N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>
            <v>105</v>
          </cell>
          <cell r="H3565" t="str">
            <v>GB</v>
          </cell>
          <cell r="I3565" t="str">
            <v>GBP</v>
          </cell>
          <cell r="J3565">
            <v>1470078000</v>
          </cell>
          <cell r="K3565">
            <v>1467648456</v>
          </cell>
          <cell r="L3565" t="b">
            <v>0</v>
          </cell>
          <cell r="M3565">
            <v>25</v>
          </cell>
          <cell r="N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>
            <v>101</v>
          </cell>
          <cell r="H3566" t="str">
            <v>GB</v>
          </cell>
          <cell r="I3566" t="str">
            <v>GBP</v>
          </cell>
          <cell r="J3566">
            <v>1444060800</v>
          </cell>
          <cell r="K3566">
            <v>1440082649</v>
          </cell>
          <cell r="L3566" t="b">
            <v>0</v>
          </cell>
          <cell r="M3566">
            <v>17</v>
          </cell>
          <cell r="N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>
            <v>131</v>
          </cell>
          <cell r="H3567" t="str">
            <v>US</v>
          </cell>
          <cell r="I3567" t="str">
            <v>USD</v>
          </cell>
          <cell r="J3567">
            <v>1420048208</v>
          </cell>
          <cell r="K3567">
            <v>1417456208</v>
          </cell>
          <cell r="L3567" t="b">
            <v>0</v>
          </cell>
          <cell r="M3567">
            <v>12</v>
          </cell>
          <cell r="N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>
            <v>105</v>
          </cell>
          <cell r="H3568" t="str">
            <v>GB</v>
          </cell>
          <cell r="I3568" t="str">
            <v>GBP</v>
          </cell>
          <cell r="J3568">
            <v>1422015083</v>
          </cell>
          <cell r="K3568">
            <v>1419423083</v>
          </cell>
          <cell r="L3568" t="b">
            <v>0</v>
          </cell>
          <cell r="M3568">
            <v>38</v>
          </cell>
          <cell r="N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>
            <v>109</v>
          </cell>
          <cell r="H3569" t="str">
            <v>GB</v>
          </cell>
          <cell r="I3569" t="str">
            <v>GBP</v>
          </cell>
          <cell r="J3569">
            <v>1433964444</v>
          </cell>
          <cell r="K3569">
            <v>1431372444</v>
          </cell>
          <cell r="L3569" t="b">
            <v>0</v>
          </cell>
          <cell r="M3569">
            <v>41</v>
          </cell>
          <cell r="N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>
            <v>111</v>
          </cell>
          <cell r="H3570" t="str">
            <v>US</v>
          </cell>
          <cell r="I3570" t="str">
            <v>USD</v>
          </cell>
          <cell r="J3570">
            <v>1410975994</v>
          </cell>
          <cell r="K3570">
            <v>1408383994</v>
          </cell>
          <cell r="L3570" t="b">
            <v>0</v>
          </cell>
          <cell r="M3570">
            <v>19</v>
          </cell>
          <cell r="N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>
            <v>100</v>
          </cell>
          <cell r="H3571" t="str">
            <v>US</v>
          </cell>
          <cell r="I3571" t="str">
            <v>USD</v>
          </cell>
          <cell r="J3571">
            <v>1420734696</v>
          </cell>
          <cell r="K3571">
            <v>1418142696</v>
          </cell>
          <cell r="L3571" t="b">
            <v>0</v>
          </cell>
          <cell r="M3571">
            <v>41</v>
          </cell>
          <cell r="N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>
            <v>114</v>
          </cell>
          <cell r="H3572" t="str">
            <v>US</v>
          </cell>
          <cell r="I3572" t="str">
            <v>USD</v>
          </cell>
          <cell r="J3572">
            <v>1420009200</v>
          </cell>
          <cell r="K3572">
            <v>1417593483</v>
          </cell>
          <cell r="L3572" t="b">
            <v>0</v>
          </cell>
          <cell r="M3572">
            <v>26</v>
          </cell>
          <cell r="N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>
            <v>122</v>
          </cell>
          <cell r="H3573" t="str">
            <v>GB</v>
          </cell>
          <cell r="I3573" t="str">
            <v>GBP</v>
          </cell>
          <cell r="J3573">
            <v>1414701413</v>
          </cell>
          <cell r="K3573">
            <v>1412109413</v>
          </cell>
          <cell r="L3573" t="b">
            <v>0</v>
          </cell>
          <cell r="M3573">
            <v>25</v>
          </cell>
          <cell r="N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>
            <v>100</v>
          </cell>
          <cell r="H3574" t="str">
            <v>GB</v>
          </cell>
          <cell r="I3574" t="str">
            <v>GBP</v>
          </cell>
          <cell r="J3574">
            <v>1434894082</v>
          </cell>
          <cell r="K3574">
            <v>1432302082</v>
          </cell>
          <cell r="L3574" t="b">
            <v>0</v>
          </cell>
          <cell r="M3574">
            <v>9</v>
          </cell>
          <cell r="N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>
            <v>103</v>
          </cell>
          <cell r="H3575" t="str">
            <v>GB</v>
          </cell>
          <cell r="I3575" t="str">
            <v>GBP</v>
          </cell>
          <cell r="J3575">
            <v>1415440846</v>
          </cell>
          <cell r="K3575">
            <v>1412845246</v>
          </cell>
          <cell r="L3575" t="b">
            <v>0</v>
          </cell>
          <cell r="M3575">
            <v>78</v>
          </cell>
          <cell r="N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>
            <v>106</v>
          </cell>
          <cell r="H3576" t="str">
            <v>US</v>
          </cell>
          <cell r="I3576" t="str">
            <v>USD</v>
          </cell>
          <cell r="J3576">
            <v>1415921848</v>
          </cell>
          <cell r="K3576">
            <v>1413326248</v>
          </cell>
          <cell r="L3576" t="b">
            <v>0</v>
          </cell>
          <cell r="M3576">
            <v>45</v>
          </cell>
          <cell r="N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>
            <v>101</v>
          </cell>
          <cell r="H3577" t="str">
            <v>US</v>
          </cell>
          <cell r="I3577" t="str">
            <v>USD</v>
          </cell>
          <cell r="J3577">
            <v>1470887940</v>
          </cell>
          <cell r="K3577">
            <v>1468176527</v>
          </cell>
          <cell r="L3577" t="b">
            <v>0</v>
          </cell>
          <cell r="M3577">
            <v>102</v>
          </cell>
          <cell r="N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>
            <v>100</v>
          </cell>
          <cell r="H3578" t="str">
            <v>US</v>
          </cell>
          <cell r="I3578" t="str">
            <v>USD</v>
          </cell>
          <cell r="J3578">
            <v>1480947054</v>
          </cell>
          <cell r="K3578">
            <v>1475759454</v>
          </cell>
          <cell r="L3578" t="b">
            <v>0</v>
          </cell>
          <cell r="M3578">
            <v>5</v>
          </cell>
          <cell r="N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>
            <v>130</v>
          </cell>
          <cell r="H3579" t="str">
            <v>US</v>
          </cell>
          <cell r="I3579" t="str">
            <v>USD</v>
          </cell>
          <cell r="J3579">
            <v>1430029680</v>
          </cell>
          <cell r="K3579">
            <v>1427741583</v>
          </cell>
          <cell r="L3579" t="b">
            <v>0</v>
          </cell>
          <cell r="M3579">
            <v>27</v>
          </cell>
          <cell r="N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>
            <v>100</v>
          </cell>
          <cell r="H3580" t="str">
            <v>GB</v>
          </cell>
          <cell r="I3580" t="str">
            <v>GBP</v>
          </cell>
          <cell r="J3580">
            <v>1462037777</v>
          </cell>
          <cell r="K3580">
            <v>1459445777</v>
          </cell>
          <cell r="L3580" t="b">
            <v>0</v>
          </cell>
          <cell r="M3580">
            <v>37</v>
          </cell>
          <cell r="N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>
            <v>100</v>
          </cell>
          <cell r="H3581" t="str">
            <v>GB</v>
          </cell>
          <cell r="I3581" t="str">
            <v>GBP</v>
          </cell>
          <cell r="J3581">
            <v>1459444656</v>
          </cell>
          <cell r="K3581">
            <v>1456856256</v>
          </cell>
          <cell r="L3581" t="b">
            <v>0</v>
          </cell>
          <cell r="M3581">
            <v>14</v>
          </cell>
          <cell r="N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>
            <v>114</v>
          </cell>
          <cell r="H3582" t="str">
            <v>US</v>
          </cell>
          <cell r="I3582" t="str">
            <v>USD</v>
          </cell>
          <cell r="J3582">
            <v>1425185940</v>
          </cell>
          <cell r="K3582">
            <v>1421900022</v>
          </cell>
          <cell r="L3582" t="b">
            <v>0</v>
          </cell>
          <cell r="M3582">
            <v>27</v>
          </cell>
          <cell r="N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>
            <v>100</v>
          </cell>
          <cell r="H3583" t="str">
            <v>GB</v>
          </cell>
          <cell r="I3583" t="str">
            <v>GBP</v>
          </cell>
          <cell r="J3583">
            <v>1406719110</v>
          </cell>
          <cell r="K3583">
            <v>1405509510</v>
          </cell>
          <cell r="L3583" t="b">
            <v>0</v>
          </cell>
          <cell r="M3583">
            <v>45</v>
          </cell>
          <cell r="N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>
            <v>287</v>
          </cell>
          <cell r="H3584" t="str">
            <v>US</v>
          </cell>
          <cell r="I3584" t="str">
            <v>USD</v>
          </cell>
          <cell r="J3584">
            <v>1459822682</v>
          </cell>
          <cell r="K3584">
            <v>1458613082</v>
          </cell>
          <cell r="L3584" t="b">
            <v>0</v>
          </cell>
          <cell r="M3584">
            <v>49</v>
          </cell>
          <cell r="N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>
            <v>109</v>
          </cell>
          <cell r="H3585" t="str">
            <v>US</v>
          </cell>
          <cell r="I3585" t="str">
            <v>USD</v>
          </cell>
          <cell r="J3585">
            <v>1460970805</v>
          </cell>
          <cell r="K3585">
            <v>1455790405</v>
          </cell>
          <cell r="L3585" t="b">
            <v>0</v>
          </cell>
          <cell r="M3585">
            <v>24</v>
          </cell>
          <cell r="N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>
            <v>116</v>
          </cell>
          <cell r="H3586" t="str">
            <v>GB</v>
          </cell>
          <cell r="I3586" t="str">
            <v>GBP</v>
          </cell>
          <cell r="J3586">
            <v>1436772944</v>
          </cell>
          <cell r="K3586">
            <v>1434180944</v>
          </cell>
          <cell r="L3586" t="b">
            <v>0</v>
          </cell>
          <cell r="M3586">
            <v>112</v>
          </cell>
          <cell r="N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>
            <v>119</v>
          </cell>
          <cell r="H3587" t="str">
            <v>US</v>
          </cell>
          <cell r="I3587" t="str">
            <v>USD</v>
          </cell>
          <cell r="J3587">
            <v>1419181890</v>
          </cell>
          <cell r="K3587">
            <v>1416589890</v>
          </cell>
          <cell r="L3587" t="b">
            <v>0</v>
          </cell>
          <cell r="M3587">
            <v>23</v>
          </cell>
          <cell r="N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>
            <v>109</v>
          </cell>
          <cell r="H3588" t="str">
            <v>US</v>
          </cell>
          <cell r="I3588" t="str">
            <v>USD</v>
          </cell>
          <cell r="J3588">
            <v>1474649070</v>
          </cell>
          <cell r="K3588">
            <v>1469465070</v>
          </cell>
          <cell r="L3588" t="b">
            <v>0</v>
          </cell>
          <cell r="M3588">
            <v>54</v>
          </cell>
          <cell r="N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>
            <v>127</v>
          </cell>
          <cell r="H3589" t="str">
            <v>GB</v>
          </cell>
          <cell r="I3589" t="str">
            <v>GBP</v>
          </cell>
          <cell r="J3589">
            <v>1467054000</v>
          </cell>
          <cell r="K3589">
            <v>1463144254</v>
          </cell>
          <cell r="L3589" t="b">
            <v>0</v>
          </cell>
          <cell r="M3589">
            <v>28</v>
          </cell>
          <cell r="N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>
            <v>101</v>
          </cell>
          <cell r="H3590" t="str">
            <v>GB</v>
          </cell>
          <cell r="I3590" t="str">
            <v>GBP</v>
          </cell>
          <cell r="J3590">
            <v>1430348400</v>
          </cell>
          <cell r="K3590">
            <v>1428436410</v>
          </cell>
          <cell r="L3590" t="b">
            <v>0</v>
          </cell>
          <cell r="M3590">
            <v>11</v>
          </cell>
          <cell r="N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>
            <v>128</v>
          </cell>
          <cell r="H3591" t="str">
            <v>US</v>
          </cell>
          <cell r="I3591" t="str">
            <v>USD</v>
          </cell>
          <cell r="J3591">
            <v>1432654347</v>
          </cell>
          <cell r="K3591">
            <v>1430494347</v>
          </cell>
          <cell r="L3591" t="b">
            <v>0</v>
          </cell>
          <cell r="M3591">
            <v>62</v>
          </cell>
          <cell r="N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>
            <v>100</v>
          </cell>
          <cell r="H3592" t="str">
            <v>GB</v>
          </cell>
          <cell r="I3592" t="str">
            <v>GBP</v>
          </cell>
          <cell r="J3592">
            <v>1413792034</v>
          </cell>
          <cell r="K3592">
            <v>1411200034</v>
          </cell>
          <cell r="L3592" t="b">
            <v>0</v>
          </cell>
          <cell r="M3592">
            <v>73</v>
          </cell>
          <cell r="N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>
            <v>175</v>
          </cell>
          <cell r="H3593" t="str">
            <v>US</v>
          </cell>
          <cell r="I3593" t="str">
            <v>USD</v>
          </cell>
          <cell r="J3593">
            <v>1422075540</v>
          </cell>
          <cell r="K3593">
            <v>1419979544</v>
          </cell>
          <cell r="L3593" t="b">
            <v>0</v>
          </cell>
          <cell r="M3593">
            <v>18</v>
          </cell>
          <cell r="N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>
            <v>127</v>
          </cell>
          <cell r="H3594" t="str">
            <v>US</v>
          </cell>
          <cell r="I3594" t="str">
            <v>USD</v>
          </cell>
          <cell r="J3594">
            <v>1423630740</v>
          </cell>
          <cell r="K3594">
            <v>1418673307</v>
          </cell>
          <cell r="L3594" t="b">
            <v>0</v>
          </cell>
          <cell r="M3594">
            <v>35</v>
          </cell>
          <cell r="N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>
            <v>111</v>
          </cell>
          <cell r="H3595" t="str">
            <v>US</v>
          </cell>
          <cell r="I3595" t="str">
            <v>USD</v>
          </cell>
          <cell r="J3595">
            <v>1420489560</v>
          </cell>
          <cell r="K3595">
            <v>1417469639</v>
          </cell>
          <cell r="L3595" t="b">
            <v>0</v>
          </cell>
          <cell r="M3595">
            <v>43</v>
          </cell>
          <cell r="N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>
            <v>126</v>
          </cell>
          <cell r="H3596" t="str">
            <v>US</v>
          </cell>
          <cell r="I3596" t="str">
            <v>USD</v>
          </cell>
          <cell r="J3596">
            <v>1472952982</v>
          </cell>
          <cell r="K3596">
            <v>1470792982</v>
          </cell>
          <cell r="L3596" t="b">
            <v>0</v>
          </cell>
          <cell r="M3596">
            <v>36</v>
          </cell>
          <cell r="N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>
            <v>119</v>
          </cell>
          <cell r="H3597" t="str">
            <v>US</v>
          </cell>
          <cell r="I3597" t="str">
            <v>USD</v>
          </cell>
          <cell r="J3597">
            <v>1426229940</v>
          </cell>
          <cell r="K3597">
            <v>1423959123</v>
          </cell>
          <cell r="L3597" t="b">
            <v>0</v>
          </cell>
          <cell r="M3597">
            <v>62</v>
          </cell>
          <cell r="N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>
            <v>108</v>
          </cell>
          <cell r="H3598" t="str">
            <v>CA</v>
          </cell>
          <cell r="I3598" t="str">
            <v>CAD</v>
          </cell>
          <cell r="J3598">
            <v>1409072982</v>
          </cell>
          <cell r="K3598">
            <v>1407258582</v>
          </cell>
          <cell r="L3598" t="b">
            <v>0</v>
          </cell>
          <cell r="M3598">
            <v>15</v>
          </cell>
          <cell r="N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>
            <v>103</v>
          </cell>
          <cell r="H3599" t="str">
            <v>US</v>
          </cell>
          <cell r="I3599" t="str">
            <v>USD</v>
          </cell>
          <cell r="J3599">
            <v>1456984740</v>
          </cell>
          <cell r="K3599">
            <v>1455717790</v>
          </cell>
          <cell r="L3599" t="b">
            <v>0</v>
          </cell>
          <cell r="M3599">
            <v>33</v>
          </cell>
          <cell r="N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>
            <v>110</v>
          </cell>
          <cell r="H3600" t="str">
            <v>US</v>
          </cell>
          <cell r="I3600" t="str">
            <v>USD</v>
          </cell>
          <cell r="J3600">
            <v>1409720340</v>
          </cell>
          <cell r="K3600">
            <v>1408129822</v>
          </cell>
          <cell r="L3600" t="b">
            <v>0</v>
          </cell>
          <cell r="M3600">
            <v>27</v>
          </cell>
          <cell r="N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>
            <v>202</v>
          </cell>
          <cell r="H3601" t="str">
            <v>US</v>
          </cell>
          <cell r="I3601" t="str">
            <v>USD</v>
          </cell>
          <cell r="J3601">
            <v>1440892800</v>
          </cell>
          <cell r="K3601">
            <v>1438715077</v>
          </cell>
          <cell r="L3601" t="b">
            <v>0</v>
          </cell>
          <cell r="M3601">
            <v>17</v>
          </cell>
          <cell r="N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>
            <v>130</v>
          </cell>
          <cell r="H3602" t="str">
            <v>US</v>
          </cell>
          <cell r="I3602" t="str">
            <v>USD</v>
          </cell>
          <cell r="J3602">
            <v>1476390164</v>
          </cell>
          <cell r="K3602">
            <v>1473970964</v>
          </cell>
          <cell r="L3602" t="b">
            <v>0</v>
          </cell>
          <cell r="M3602">
            <v>4</v>
          </cell>
          <cell r="N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>
            <v>104</v>
          </cell>
          <cell r="H3603" t="str">
            <v>GB</v>
          </cell>
          <cell r="I3603" t="str">
            <v>GBP</v>
          </cell>
          <cell r="J3603">
            <v>1421452682</v>
          </cell>
          <cell r="K3603">
            <v>1418860682</v>
          </cell>
          <cell r="L3603" t="b">
            <v>0</v>
          </cell>
          <cell r="M3603">
            <v>53</v>
          </cell>
          <cell r="N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>
            <v>100</v>
          </cell>
          <cell r="H3604" t="str">
            <v>US</v>
          </cell>
          <cell r="I3604" t="str">
            <v>USD</v>
          </cell>
          <cell r="J3604">
            <v>1463520479</v>
          </cell>
          <cell r="K3604">
            <v>1458336479</v>
          </cell>
          <cell r="L3604" t="b">
            <v>0</v>
          </cell>
          <cell r="M3604">
            <v>49</v>
          </cell>
          <cell r="N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>
            <v>171</v>
          </cell>
          <cell r="H3605" t="str">
            <v>US</v>
          </cell>
          <cell r="I3605" t="str">
            <v>USD</v>
          </cell>
          <cell r="J3605">
            <v>1446759880</v>
          </cell>
          <cell r="K3605">
            <v>1444164280</v>
          </cell>
          <cell r="L3605" t="b">
            <v>0</v>
          </cell>
          <cell r="M3605">
            <v>57</v>
          </cell>
          <cell r="N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>
            <v>113</v>
          </cell>
          <cell r="H3606" t="str">
            <v>US</v>
          </cell>
          <cell r="I3606" t="str">
            <v>USD</v>
          </cell>
          <cell r="J3606">
            <v>1461913140</v>
          </cell>
          <cell r="K3606">
            <v>1461370956</v>
          </cell>
          <cell r="L3606" t="b">
            <v>0</v>
          </cell>
          <cell r="M3606">
            <v>69</v>
          </cell>
          <cell r="N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>
            <v>184</v>
          </cell>
          <cell r="H3607" t="str">
            <v>GB</v>
          </cell>
          <cell r="I3607" t="str">
            <v>GBP</v>
          </cell>
          <cell r="J3607">
            <v>1455390126</v>
          </cell>
          <cell r="K3607">
            <v>1452798126</v>
          </cell>
          <cell r="L3607" t="b">
            <v>0</v>
          </cell>
          <cell r="M3607">
            <v>15</v>
          </cell>
          <cell r="N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>
            <v>130</v>
          </cell>
          <cell r="H3608" t="str">
            <v>GB</v>
          </cell>
          <cell r="I3608" t="str">
            <v>GBP</v>
          </cell>
          <cell r="J3608">
            <v>1471185057</v>
          </cell>
          <cell r="K3608">
            <v>1468593057</v>
          </cell>
          <cell r="L3608" t="b">
            <v>0</v>
          </cell>
          <cell r="M3608">
            <v>64</v>
          </cell>
          <cell r="N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>
            <v>105</v>
          </cell>
          <cell r="H3609" t="str">
            <v>GB</v>
          </cell>
          <cell r="I3609" t="str">
            <v>GBP</v>
          </cell>
          <cell r="J3609">
            <v>1450137600</v>
          </cell>
          <cell r="K3609">
            <v>1448924882</v>
          </cell>
          <cell r="L3609" t="b">
            <v>0</v>
          </cell>
          <cell r="M3609">
            <v>20</v>
          </cell>
          <cell r="N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>
            <v>100</v>
          </cell>
          <cell r="H3610" t="str">
            <v>GB</v>
          </cell>
          <cell r="I3610" t="str">
            <v>GBP</v>
          </cell>
          <cell r="J3610">
            <v>1466172000</v>
          </cell>
          <cell r="K3610">
            <v>1463418090</v>
          </cell>
          <cell r="L3610" t="b">
            <v>0</v>
          </cell>
          <cell r="M3610">
            <v>27</v>
          </cell>
          <cell r="N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>
            <v>153</v>
          </cell>
          <cell r="H3611" t="str">
            <v>GB</v>
          </cell>
          <cell r="I3611" t="str">
            <v>GBP</v>
          </cell>
          <cell r="J3611">
            <v>1459378085</v>
          </cell>
          <cell r="K3611">
            <v>1456789685</v>
          </cell>
          <cell r="L3611" t="b">
            <v>0</v>
          </cell>
          <cell r="M3611">
            <v>21</v>
          </cell>
          <cell r="N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>
            <v>162</v>
          </cell>
          <cell r="H3612" t="str">
            <v>GB</v>
          </cell>
          <cell r="I3612" t="str">
            <v>GBP</v>
          </cell>
          <cell r="J3612">
            <v>1439806936</v>
          </cell>
          <cell r="K3612">
            <v>1437214936</v>
          </cell>
          <cell r="L3612" t="b">
            <v>0</v>
          </cell>
          <cell r="M3612">
            <v>31</v>
          </cell>
          <cell r="N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>
            <v>136</v>
          </cell>
          <cell r="H3613" t="str">
            <v>GB</v>
          </cell>
          <cell r="I3613" t="str">
            <v>GBP</v>
          </cell>
          <cell r="J3613">
            <v>1428483201</v>
          </cell>
          <cell r="K3613">
            <v>1425891201</v>
          </cell>
          <cell r="L3613" t="b">
            <v>0</v>
          </cell>
          <cell r="M3613">
            <v>51</v>
          </cell>
          <cell r="N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>
            <v>144</v>
          </cell>
          <cell r="H3614" t="str">
            <v>CA</v>
          </cell>
          <cell r="I3614" t="str">
            <v>CAD</v>
          </cell>
          <cell r="J3614">
            <v>1402334811</v>
          </cell>
          <cell r="K3614">
            <v>1401470811</v>
          </cell>
          <cell r="L3614" t="b">
            <v>0</v>
          </cell>
          <cell r="M3614">
            <v>57</v>
          </cell>
          <cell r="N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>
            <v>100</v>
          </cell>
          <cell r="H3615" t="str">
            <v>US</v>
          </cell>
          <cell r="I3615" t="str">
            <v>USD</v>
          </cell>
          <cell r="J3615">
            <v>1403964574</v>
          </cell>
          <cell r="K3615">
            <v>1401372574</v>
          </cell>
          <cell r="L3615" t="b">
            <v>0</v>
          </cell>
          <cell r="M3615">
            <v>20</v>
          </cell>
          <cell r="N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>
            <v>101</v>
          </cell>
          <cell r="H3616" t="str">
            <v>US</v>
          </cell>
          <cell r="I3616" t="str">
            <v>USD</v>
          </cell>
          <cell r="J3616">
            <v>1434675616</v>
          </cell>
          <cell r="K3616">
            <v>1432083616</v>
          </cell>
          <cell r="L3616" t="b">
            <v>0</v>
          </cell>
          <cell r="M3616">
            <v>71</v>
          </cell>
          <cell r="N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>
            <v>107</v>
          </cell>
          <cell r="H3617" t="str">
            <v>GB</v>
          </cell>
          <cell r="I3617" t="str">
            <v>GBP</v>
          </cell>
          <cell r="J3617">
            <v>1449756896</v>
          </cell>
          <cell r="K3617">
            <v>1447164896</v>
          </cell>
          <cell r="L3617" t="b">
            <v>0</v>
          </cell>
          <cell r="M3617">
            <v>72</v>
          </cell>
          <cell r="N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>
            <v>125</v>
          </cell>
          <cell r="H3618" t="str">
            <v>GB</v>
          </cell>
          <cell r="I3618" t="str">
            <v>GBP</v>
          </cell>
          <cell r="J3618">
            <v>1426801664</v>
          </cell>
          <cell r="K3618">
            <v>1424213264</v>
          </cell>
          <cell r="L3618" t="b">
            <v>0</v>
          </cell>
          <cell r="M3618">
            <v>45</v>
          </cell>
          <cell r="N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>
            <v>119</v>
          </cell>
          <cell r="H3619" t="str">
            <v>GB</v>
          </cell>
          <cell r="I3619" t="str">
            <v>GBP</v>
          </cell>
          <cell r="J3619">
            <v>1488240000</v>
          </cell>
          <cell r="K3619">
            <v>1486996729</v>
          </cell>
          <cell r="L3619" t="b">
            <v>0</v>
          </cell>
          <cell r="M3619">
            <v>51</v>
          </cell>
          <cell r="N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>
            <v>101</v>
          </cell>
          <cell r="H3620" t="str">
            <v>GB</v>
          </cell>
          <cell r="I3620" t="str">
            <v>GBP</v>
          </cell>
          <cell r="J3620">
            <v>1433343850</v>
          </cell>
          <cell r="K3620">
            <v>1430751850</v>
          </cell>
          <cell r="L3620" t="b">
            <v>0</v>
          </cell>
          <cell r="M3620">
            <v>56</v>
          </cell>
          <cell r="N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>
            <v>113</v>
          </cell>
          <cell r="H3621" t="str">
            <v>US</v>
          </cell>
          <cell r="I3621" t="str">
            <v>USD</v>
          </cell>
          <cell r="J3621">
            <v>1479592800</v>
          </cell>
          <cell r="K3621">
            <v>1476760226</v>
          </cell>
          <cell r="L3621" t="b">
            <v>0</v>
          </cell>
          <cell r="M3621">
            <v>17</v>
          </cell>
          <cell r="N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>
            <v>105</v>
          </cell>
          <cell r="H3622" t="str">
            <v>US</v>
          </cell>
          <cell r="I3622" t="str">
            <v>USD</v>
          </cell>
          <cell r="J3622">
            <v>1425528000</v>
          </cell>
          <cell r="K3622">
            <v>1422916261</v>
          </cell>
          <cell r="L3622" t="b">
            <v>0</v>
          </cell>
          <cell r="M3622">
            <v>197</v>
          </cell>
          <cell r="N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>
            <v>110</v>
          </cell>
          <cell r="H3623" t="str">
            <v>US</v>
          </cell>
          <cell r="I3623" t="str">
            <v>USD</v>
          </cell>
          <cell r="J3623">
            <v>1475269200</v>
          </cell>
          <cell r="K3623">
            <v>1473200844</v>
          </cell>
          <cell r="L3623" t="b">
            <v>0</v>
          </cell>
          <cell r="M3623">
            <v>70</v>
          </cell>
          <cell r="N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>
            <v>100</v>
          </cell>
          <cell r="H3624" t="str">
            <v>US</v>
          </cell>
          <cell r="I3624" t="str">
            <v>USD</v>
          </cell>
          <cell r="J3624">
            <v>1411874580</v>
          </cell>
          <cell r="K3624">
            <v>1409030371</v>
          </cell>
          <cell r="L3624" t="b">
            <v>0</v>
          </cell>
          <cell r="M3624">
            <v>21</v>
          </cell>
          <cell r="N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>
            <v>120</v>
          </cell>
          <cell r="H3625" t="str">
            <v>US</v>
          </cell>
          <cell r="I3625" t="str">
            <v>USD</v>
          </cell>
          <cell r="J3625">
            <v>1406358000</v>
          </cell>
          <cell r="K3625">
            <v>1404841270</v>
          </cell>
          <cell r="L3625" t="b">
            <v>0</v>
          </cell>
          <cell r="M3625">
            <v>34</v>
          </cell>
          <cell r="N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>
            <v>105</v>
          </cell>
          <cell r="H3626" t="str">
            <v>US</v>
          </cell>
          <cell r="I3626" t="str">
            <v>USD</v>
          </cell>
          <cell r="J3626">
            <v>1471977290</v>
          </cell>
          <cell r="K3626">
            <v>1466793290</v>
          </cell>
          <cell r="L3626" t="b">
            <v>0</v>
          </cell>
          <cell r="M3626">
            <v>39</v>
          </cell>
          <cell r="N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>
            <v>103</v>
          </cell>
          <cell r="H3627" t="str">
            <v>GB</v>
          </cell>
          <cell r="I3627" t="str">
            <v>GBP</v>
          </cell>
          <cell r="J3627">
            <v>1435851577</v>
          </cell>
          <cell r="K3627">
            <v>1433259577</v>
          </cell>
          <cell r="L3627" t="b">
            <v>0</v>
          </cell>
          <cell r="M3627">
            <v>78</v>
          </cell>
          <cell r="N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>
            <v>102</v>
          </cell>
          <cell r="H3628" t="str">
            <v>GB</v>
          </cell>
          <cell r="I3628" t="str">
            <v>GBP</v>
          </cell>
          <cell r="J3628">
            <v>1408204857</v>
          </cell>
          <cell r="K3628">
            <v>1406390457</v>
          </cell>
          <cell r="L3628" t="b">
            <v>0</v>
          </cell>
          <cell r="M3628">
            <v>48</v>
          </cell>
          <cell r="N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>
            <v>100</v>
          </cell>
          <cell r="H3629" t="str">
            <v>US</v>
          </cell>
          <cell r="I3629" t="str">
            <v>USD</v>
          </cell>
          <cell r="J3629">
            <v>1463803140</v>
          </cell>
          <cell r="K3629">
            <v>1459446487</v>
          </cell>
          <cell r="L3629" t="b">
            <v>0</v>
          </cell>
          <cell r="M3629">
            <v>29</v>
          </cell>
          <cell r="N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>
            <v>0</v>
          </cell>
          <cell r="H3630" t="str">
            <v>US</v>
          </cell>
          <cell r="I3630" t="str">
            <v>USD</v>
          </cell>
          <cell r="J3630">
            <v>1450040396</v>
          </cell>
          <cell r="K3630">
            <v>1444852796</v>
          </cell>
          <cell r="L3630" t="b">
            <v>0</v>
          </cell>
          <cell r="M3630">
            <v>0</v>
          </cell>
          <cell r="N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>
            <v>0</v>
          </cell>
          <cell r="H3631" t="str">
            <v>US</v>
          </cell>
          <cell r="I3631" t="str">
            <v>USD</v>
          </cell>
          <cell r="J3631">
            <v>1462467600</v>
          </cell>
          <cell r="K3631">
            <v>1457403364</v>
          </cell>
          <cell r="L3631" t="b">
            <v>0</v>
          </cell>
          <cell r="M3631">
            <v>2</v>
          </cell>
          <cell r="N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>
            <v>0</v>
          </cell>
          <cell r="H3632" t="str">
            <v>GB</v>
          </cell>
          <cell r="I3632" t="str">
            <v>GBP</v>
          </cell>
          <cell r="J3632">
            <v>1417295990</v>
          </cell>
          <cell r="K3632">
            <v>1414700390</v>
          </cell>
          <cell r="L3632" t="b">
            <v>0</v>
          </cell>
          <cell r="M3632">
            <v>1</v>
          </cell>
          <cell r="N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>
            <v>51</v>
          </cell>
          <cell r="H3633" t="str">
            <v>US</v>
          </cell>
          <cell r="I3633" t="str">
            <v>USD</v>
          </cell>
          <cell r="J3633">
            <v>1411444740</v>
          </cell>
          <cell r="K3633">
            <v>1409335497</v>
          </cell>
          <cell r="L3633" t="b">
            <v>0</v>
          </cell>
          <cell r="M3633">
            <v>59</v>
          </cell>
          <cell r="N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>
            <v>20</v>
          </cell>
          <cell r="H3634" t="str">
            <v>GB</v>
          </cell>
          <cell r="I3634" t="str">
            <v>GBP</v>
          </cell>
          <cell r="J3634">
            <v>1416781749</v>
          </cell>
          <cell r="K3634">
            <v>1415053749</v>
          </cell>
          <cell r="L3634" t="b">
            <v>0</v>
          </cell>
          <cell r="M3634">
            <v>1</v>
          </cell>
          <cell r="N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>
            <v>35</v>
          </cell>
          <cell r="H3635" t="str">
            <v>US</v>
          </cell>
          <cell r="I3635" t="str">
            <v>USD</v>
          </cell>
          <cell r="J3635">
            <v>1479517200</v>
          </cell>
          <cell r="K3635">
            <v>1475765867</v>
          </cell>
          <cell r="L3635" t="b">
            <v>0</v>
          </cell>
          <cell r="M3635">
            <v>31</v>
          </cell>
          <cell r="N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>
            <v>4</v>
          </cell>
          <cell r="H3636" t="str">
            <v>CA</v>
          </cell>
          <cell r="I3636" t="str">
            <v>CAD</v>
          </cell>
          <cell r="J3636">
            <v>1484366340</v>
          </cell>
          <cell r="K3636">
            <v>1480219174</v>
          </cell>
          <cell r="L3636" t="b">
            <v>0</v>
          </cell>
          <cell r="M3636">
            <v>18</v>
          </cell>
          <cell r="N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>
            <v>36</v>
          </cell>
          <cell r="H3637" t="str">
            <v>US</v>
          </cell>
          <cell r="I3637" t="str">
            <v>USD</v>
          </cell>
          <cell r="J3637">
            <v>1461186676</v>
          </cell>
          <cell r="K3637">
            <v>1458594676</v>
          </cell>
          <cell r="L3637" t="b">
            <v>0</v>
          </cell>
          <cell r="M3637">
            <v>10</v>
          </cell>
          <cell r="N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>
            <v>0</v>
          </cell>
          <cell r="H3638" t="str">
            <v>US</v>
          </cell>
          <cell r="I3638" t="str">
            <v>USD</v>
          </cell>
          <cell r="J3638">
            <v>1442248829</v>
          </cell>
          <cell r="K3638">
            <v>1439224829</v>
          </cell>
          <cell r="L3638" t="b">
            <v>0</v>
          </cell>
          <cell r="M3638">
            <v>0</v>
          </cell>
          <cell r="N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>
            <v>31</v>
          </cell>
          <cell r="H3639" t="str">
            <v>US</v>
          </cell>
          <cell r="I3639" t="str">
            <v>USD</v>
          </cell>
          <cell r="J3639">
            <v>1420130935</v>
          </cell>
          <cell r="K3639">
            <v>1417538935</v>
          </cell>
          <cell r="L3639" t="b">
            <v>0</v>
          </cell>
          <cell r="M3639">
            <v>14</v>
          </cell>
          <cell r="N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>
            <v>7</v>
          </cell>
          <cell r="H3640" t="str">
            <v>CA</v>
          </cell>
          <cell r="I3640" t="str">
            <v>CAD</v>
          </cell>
          <cell r="J3640">
            <v>1429456132</v>
          </cell>
          <cell r="K3640">
            <v>1424275732</v>
          </cell>
          <cell r="L3640" t="b">
            <v>0</v>
          </cell>
          <cell r="M3640">
            <v>2</v>
          </cell>
          <cell r="N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>
            <v>0</v>
          </cell>
          <cell r="H3641" t="str">
            <v>US</v>
          </cell>
          <cell r="I3641" t="str">
            <v>USD</v>
          </cell>
          <cell r="J3641">
            <v>1475853060</v>
          </cell>
          <cell r="K3641">
            <v>1470672906</v>
          </cell>
          <cell r="L3641" t="b">
            <v>0</v>
          </cell>
          <cell r="M3641">
            <v>1</v>
          </cell>
          <cell r="N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>
            <v>6</v>
          </cell>
          <cell r="H3642" t="str">
            <v>US</v>
          </cell>
          <cell r="I3642" t="str">
            <v>USD</v>
          </cell>
          <cell r="J3642">
            <v>1431283530</v>
          </cell>
          <cell r="K3642">
            <v>1428691530</v>
          </cell>
          <cell r="L3642" t="b">
            <v>0</v>
          </cell>
          <cell r="M3642">
            <v>3</v>
          </cell>
          <cell r="N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>
            <v>0</v>
          </cell>
          <cell r="H3643" t="str">
            <v>US</v>
          </cell>
          <cell r="I3643" t="str">
            <v>USD</v>
          </cell>
          <cell r="J3643">
            <v>1412485200</v>
          </cell>
          <cell r="K3643">
            <v>1410966179</v>
          </cell>
          <cell r="L3643" t="b">
            <v>0</v>
          </cell>
          <cell r="M3643">
            <v>0</v>
          </cell>
          <cell r="N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>
            <v>2</v>
          </cell>
          <cell r="H3644" t="str">
            <v>DE</v>
          </cell>
          <cell r="I3644" t="str">
            <v>EUR</v>
          </cell>
          <cell r="J3644">
            <v>1448902800</v>
          </cell>
          <cell r="K3644">
            <v>1445369727</v>
          </cell>
          <cell r="L3644" t="b">
            <v>0</v>
          </cell>
          <cell r="M3644">
            <v>2</v>
          </cell>
          <cell r="N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>
            <v>0</v>
          </cell>
          <cell r="H3645" t="str">
            <v>US</v>
          </cell>
          <cell r="I3645" t="str">
            <v>USD</v>
          </cell>
          <cell r="J3645">
            <v>1447734439</v>
          </cell>
          <cell r="K3645">
            <v>1444274839</v>
          </cell>
          <cell r="L3645" t="b">
            <v>0</v>
          </cell>
          <cell r="M3645">
            <v>0</v>
          </cell>
          <cell r="N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>
            <v>16</v>
          </cell>
          <cell r="H3646" t="str">
            <v>US</v>
          </cell>
          <cell r="I3646" t="str">
            <v>USD</v>
          </cell>
          <cell r="J3646">
            <v>1457413140</v>
          </cell>
          <cell r="K3646">
            <v>1454996887</v>
          </cell>
          <cell r="L3646" t="b">
            <v>0</v>
          </cell>
          <cell r="M3646">
            <v>12</v>
          </cell>
          <cell r="N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>
            <v>0</v>
          </cell>
          <cell r="H3647" t="str">
            <v>CA</v>
          </cell>
          <cell r="I3647" t="str">
            <v>CAD</v>
          </cell>
          <cell r="J3647">
            <v>1479773838</v>
          </cell>
          <cell r="K3647">
            <v>1477178238</v>
          </cell>
          <cell r="L3647" t="b">
            <v>0</v>
          </cell>
          <cell r="M3647">
            <v>1</v>
          </cell>
          <cell r="N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>
            <v>5</v>
          </cell>
          <cell r="H3648" t="str">
            <v>US</v>
          </cell>
          <cell r="I3648" t="str">
            <v>USD</v>
          </cell>
          <cell r="J3648">
            <v>1434497400</v>
          </cell>
          <cell r="K3648">
            <v>1431770802</v>
          </cell>
          <cell r="L3648" t="b">
            <v>0</v>
          </cell>
          <cell r="M3648">
            <v>8</v>
          </cell>
          <cell r="N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>
            <v>6</v>
          </cell>
          <cell r="H3649" t="str">
            <v>GB</v>
          </cell>
          <cell r="I3649" t="str">
            <v>GBP</v>
          </cell>
          <cell r="J3649">
            <v>1475258327</v>
          </cell>
          <cell r="K3649">
            <v>1471370327</v>
          </cell>
          <cell r="L3649" t="b">
            <v>0</v>
          </cell>
          <cell r="M3649">
            <v>2</v>
          </cell>
          <cell r="N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>
            <v>100</v>
          </cell>
          <cell r="H3650" t="str">
            <v>US</v>
          </cell>
          <cell r="I3650" t="str">
            <v>USD</v>
          </cell>
          <cell r="J3650">
            <v>1412492445</v>
          </cell>
          <cell r="K3650">
            <v>1409900445</v>
          </cell>
          <cell r="L3650" t="b">
            <v>0</v>
          </cell>
          <cell r="M3650">
            <v>73</v>
          </cell>
          <cell r="N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>
            <v>104</v>
          </cell>
          <cell r="H3651" t="str">
            <v>CA</v>
          </cell>
          <cell r="I3651" t="str">
            <v>CAD</v>
          </cell>
          <cell r="J3651">
            <v>1402938394</v>
          </cell>
          <cell r="K3651">
            <v>1400691994</v>
          </cell>
          <cell r="L3651" t="b">
            <v>0</v>
          </cell>
          <cell r="M3651">
            <v>8</v>
          </cell>
          <cell r="N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>
            <v>100</v>
          </cell>
          <cell r="H3652" t="str">
            <v>GB</v>
          </cell>
          <cell r="I3652" t="str">
            <v>GBP</v>
          </cell>
          <cell r="J3652">
            <v>1454412584</v>
          </cell>
          <cell r="K3652">
            <v>1452598184</v>
          </cell>
          <cell r="L3652" t="b">
            <v>0</v>
          </cell>
          <cell r="M3652">
            <v>17</v>
          </cell>
          <cell r="N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>
            <v>104</v>
          </cell>
          <cell r="H3653" t="str">
            <v>US</v>
          </cell>
          <cell r="I3653" t="str">
            <v>USD</v>
          </cell>
          <cell r="J3653">
            <v>1407686340</v>
          </cell>
          <cell r="K3653">
            <v>1404833442</v>
          </cell>
          <cell r="L3653" t="b">
            <v>0</v>
          </cell>
          <cell r="M3653">
            <v>9</v>
          </cell>
          <cell r="N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>
            <v>251</v>
          </cell>
          <cell r="H3654" t="str">
            <v>CA</v>
          </cell>
          <cell r="I3654" t="str">
            <v>CAD</v>
          </cell>
          <cell r="J3654">
            <v>1472097540</v>
          </cell>
          <cell r="K3654">
            <v>1471188502</v>
          </cell>
          <cell r="L3654" t="b">
            <v>0</v>
          </cell>
          <cell r="M3654">
            <v>17</v>
          </cell>
          <cell r="N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>
            <v>101</v>
          </cell>
          <cell r="H3655" t="str">
            <v>GB</v>
          </cell>
          <cell r="I3655" t="str">
            <v>GBP</v>
          </cell>
          <cell r="J3655">
            <v>1438764207</v>
          </cell>
          <cell r="K3655">
            <v>1436172207</v>
          </cell>
          <cell r="L3655" t="b">
            <v>0</v>
          </cell>
          <cell r="M3655">
            <v>33</v>
          </cell>
          <cell r="N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>
            <v>174</v>
          </cell>
          <cell r="H3656" t="str">
            <v>GB</v>
          </cell>
          <cell r="I3656" t="str">
            <v>GBP</v>
          </cell>
          <cell r="J3656">
            <v>1459702800</v>
          </cell>
          <cell r="K3656">
            <v>1457690386</v>
          </cell>
          <cell r="L3656" t="b">
            <v>0</v>
          </cell>
          <cell r="M3656">
            <v>38</v>
          </cell>
          <cell r="N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>
            <v>116</v>
          </cell>
          <cell r="H3657" t="str">
            <v>US</v>
          </cell>
          <cell r="I3657" t="str">
            <v>USD</v>
          </cell>
          <cell r="J3657">
            <v>1437202740</v>
          </cell>
          <cell r="K3657">
            <v>1434654998</v>
          </cell>
          <cell r="L3657" t="b">
            <v>0</v>
          </cell>
          <cell r="M3657">
            <v>79</v>
          </cell>
          <cell r="N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>
            <v>106</v>
          </cell>
          <cell r="H3658" t="str">
            <v>CH</v>
          </cell>
          <cell r="I3658" t="str">
            <v>CHF</v>
          </cell>
          <cell r="J3658">
            <v>1485989940</v>
          </cell>
          <cell r="K3658">
            <v>1483393836</v>
          </cell>
          <cell r="L3658" t="b">
            <v>0</v>
          </cell>
          <cell r="M3658">
            <v>46</v>
          </cell>
          <cell r="N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>
            <v>111</v>
          </cell>
          <cell r="H3659" t="str">
            <v>DK</v>
          </cell>
          <cell r="I3659" t="str">
            <v>DKK</v>
          </cell>
          <cell r="J3659">
            <v>1464817320</v>
          </cell>
          <cell r="K3659">
            <v>1462806419</v>
          </cell>
          <cell r="L3659" t="b">
            <v>0</v>
          </cell>
          <cell r="M3659">
            <v>20</v>
          </cell>
          <cell r="N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>
            <v>101</v>
          </cell>
          <cell r="H3660" t="str">
            <v>US</v>
          </cell>
          <cell r="I3660" t="str">
            <v>USD</v>
          </cell>
          <cell r="J3660">
            <v>1404273540</v>
          </cell>
          <cell r="K3660">
            <v>1400272580</v>
          </cell>
          <cell r="L3660" t="b">
            <v>0</v>
          </cell>
          <cell r="M3660">
            <v>20</v>
          </cell>
          <cell r="N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>
            <v>102</v>
          </cell>
          <cell r="H3661" t="str">
            <v>US</v>
          </cell>
          <cell r="I3661" t="str">
            <v>USD</v>
          </cell>
          <cell r="J3661">
            <v>1426775940</v>
          </cell>
          <cell r="K3661">
            <v>1424414350</v>
          </cell>
          <cell r="L3661" t="b">
            <v>0</v>
          </cell>
          <cell r="M3661">
            <v>13</v>
          </cell>
          <cell r="N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>
            <v>100</v>
          </cell>
          <cell r="H3662" t="str">
            <v>GB</v>
          </cell>
          <cell r="I3662" t="str">
            <v>GBP</v>
          </cell>
          <cell r="J3662">
            <v>1419368925</v>
          </cell>
          <cell r="K3662">
            <v>1417208925</v>
          </cell>
          <cell r="L3662" t="b">
            <v>0</v>
          </cell>
          <cell r="M3662">
            <v>22</v>
          </cell>
          <cell r="N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>
            <v>111</v>
          </cell>
          <cell r="H3663" t="str">
            <v>US</v>
          </cell>
          <cell r="I3663" t="str">
            <v>USD</v>
          </cell>
          <cell r="J3663">
            <v>1460260800</v>
          </cell>
          <cell r="K3663">
            <v>1458336672</v>
          </cell>
          <cell r="L3663" t="b">
            <v>0</v>
          </cell>
          <cell r="M3663">
            <v>36</v>
          </cell>
          <cell r="N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>
            <v>101</v>
          </cell>
          <cell r="H3664" t="str">
            <v>CA</v>
          </cell>
          <cell r="I3664" t="str">
            <v>CAD</v>
          </cell>
          <cell r="J3664">
            <v>1427775414</v>
          </cell>
          <cell r="K3664">
            <v>1425187014</v>
          </cell>
          <cell r="L3664" t="b">
            <v>0</v>
          </cell>
          <cell r="M3664">
            <v>40</v>
          </cell>
          <cell r="N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>
            <v>104</v>
          </cell>
          <cell r="H3665" t="str">
            <v>GB</v>
          </cell>
          <cell r="I3665" t="str">
            <v>GBP</v>
          </cell>
          <cell r="J3665">
            <v>1482321030</v>
          </cell>
          <cell r="K3665">
            <v>1477133430</v>
          </cell>
          <cell r="L3665" t="b">
            <v>0</v>
          </cell>
          <cell r="M3665">
            <v>9</v>
          </cell>
          <cell r="N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>
            <v>109</v>
          </cell>
          <cell r="H3666" t="str">
            <v>US</v>
          </cell>
          <cell r="I3666" t="str">
            <v>USD</v>
          </cell>
          <cell r="J3666">
            <v>1466056689</v>
          </cell>
          <cell r="K3666">
            <v>1464847089</v>
          </cell>
          <cell r="L3666" t="b">
            <v>0</v>
          </cell>
          <cell r="M3666">
            <v>19</v>
          </cell>
          <cell r="N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>
            <v>115</v>
          </cell>
          <cell r="H3667" t="str">
            <v>FR</v>
          </cell>
          <cell r="I3667" t="str">
            <v>EUR</v>
          </cell>
          <cell r="J3667">
            <v>1446062040</v>
          </cell>
          <cell r="K3667">
            <v>1445109822</v>
          </cell>
          <cell r="L3667" t="b">
            <v>0</v>
          </cell>
          <cell r="M3667">
            <v>14</v>
          </cell>
          <cell r="N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>
            <v>100</v>
          </cell>
          <cell r="H3668" t="str">
            <v>US</v>
          </cell>
          <cell r="I3668" t="str">
            <v>USD</v>
          </cell>
          <cell r="J3668">
            <v>1406185200</v>
          </cell>
          <cell r="K3668">
            <v>1404337382</v>
          </cell>
          <cell r="L3668" t="b">
            <v>0</v>
          </cell>
          <cell r="M3668">
            <v>38</v>
          </cell>
          <cell r="N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>
            <v>103</v>
          </cell>
          <cell r="H3669" t="str">
            <v>GB</v>
          </cell>
          <cell r="I3669" t="str">
            <v>GBP</v>
          </cell>
          <cell r="J3669">
            <v>1437261419</v>
          </cell>
          <cell r="K3669">
            <v>1434669419</v>
          </cell>
          <cell r="L3669" t="b">
            <v>0</v>
          </cell>
          <cell r="M3669">
            <v>58</v>
          </cell>
          <cell r="N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>
            <v>104</v>
          </cell>
          <cell r="H3670" t="str">
            <v>US</v>
          </cell>
          <cell r="I3670" t="str">
            <v>USD</v>
          </cell>
          <cell r="J3670">
            <v>1437676380</v>
          </cell>
          <cell r="K3670">
            <v>1435670452</v>
          </cell>
          <cell r="L3670" t="b">
            <v>0</v>
          </cell>
          <cell r="M3670">
            <v>28</v>
          </cell>
          <cell r="N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>
            <v>138</v>
          </cell>
          <cell r="H3671" t="str">
            <v>GB</v>
          </cell>
          <cell r="I3671" t="str">
            <v>GBP</v>
          </cell>
          <cell r="J3671">
            <v>1434039137</v>
          </cell>
          <cell r="K3671">
            <v>1431447137</v>
          </cell>
          <cell r="L3671" t="b">
            <v>0</v>
          </cell>
          <cell r="M3671">
            <v>17</v>
          </cell>
          <cell r="N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>
            <v>110</v>
          </cell>
          <cell r="H3672" t="str">
            <v>GB</v>
          </cell>
          <cell r="I3672" t="str">
            <v>GBP</v>
          </cell>
          <cell r="J3672">
            <v>1433113200</v>
          </cell>
          <cell r="K3672">
            <v>1431951611</v>
          </cell>
          <cell r="L3672" t="b">
            <v>0</v>
          </cell>
          <cell r="M3672">
            <v>12</v>
          </cell>
          <cell r="N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>
            <v>101</v>
          </cell>
          <cell r="H3673" t="str">
            <v>US</v>
          </cell>
          <cell r="I3673" t="str">
            <v>USD</v>
          </cell>
          <cell r="J3673">
            <v>1405915140</v>
          </cell>
          <cell r="K3673">
            <v>1404140667</v>
          </cell>
          <cell r="L3673" t="b">
            <v>0</v>
          </cell>
          <cell r="M3673">
            <v>40</v>
          </cell>
          <cell r="N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>
            <v>102</v>
          </cell>
          <cell r="H3674" t="str">
            <v>GB</v>
          </cell>
          <cell r="I3674" t="str">
            <v>GBP</v>
          </cell>
          <cell r="J3674">
            <v>1411771384</v>
          </cell>
          <cell r="K3674">
            <v>1409179384</v>
          </cell>
          <cell r="L3674" t="b">
            <v>0</v>
          </cell>
          <cell r="M3674">
            <v>57</v>
          </cell>
          <cell r="N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>
            <v>114</v>
          </cell>
          <cell r="H3675" t="str">
            <v>GB</v>
          </cell>
          <cell r="I3675" t="str">
            <v>GBP</v>
          </cell>
          <cell r="J3675">
            <v>1415191920</v>
          </cell>
          <cell r="K3675">
            <v>1412233497</v>
          </cell>
          <cell r="L3675" t="b">
            <v>0</v>
          </cell>
          <cell r="M3675">
            <v>114</v>
          </cell>
          <cell r="N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>
            <v>100</v>
          </cell>
          <cell r="H3676" t="str">
            <v>DE</v>
          </cell>
          <cell r="I3676" t="str">
            <v>EUR</v>
          </cell>
          <cell r="J3676">
            <v>1472936229</v>
          </cell>
          <cell r="K3676">
            <v>1467752229</v>
          </cell>
          <cell r="L3676" t="b">
            <v>0</v>
          </cell>
          <cell r="M3676">
            <v>31</v>
          </cell>
          <cell r="N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>
            <v>140</v>
          </cell>
          <cell r="H3677" t="str">
            <v>GB</v>
          </cell>
          <cell r="I3677" t="str">
            <v>GBP</v>
          </cell>
          <cell r="J3677">
            <v>1463353200</v>
          </cell>
          <cell r="K3677">
            <v>1462285182</v>
          </cell>
          <cell r="L3677" t="b">
            <v>0</v>
          </cell>
          <cell r="M3677">
            <v>3</v>
          </cell>
          <cell r="N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>
            <v>129</v>
          </cell>
          <cell r="H3678" t="str">
            <v>US</v>
          </cell>
          <cell r="I3678" t="str">
            <v>USD</v>
          </cell>
          <cell r="J3678">
            <v>1410550484</v>
          </cell>
          <cell r="K3678">
            <v>1408995284</v>
          </cell>
          <cell r="L3678" t="b">
            <v>0</v>
          </cell>
          <cell r="M3678">
            <v>16</v>
          </cell>
          <cell r="N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>
            <v>103</v>
          </cell>
          <cell r="H3679" t="str">
            <v>US</v>
          </cell>
          <cell r="I3679" t="str">
            <v>USD</v>
          </cell>
          <cell r="J3679">
            <v>1404359940</v>
          </cell>
          <cell r="K3679">
            <v>1402580818</v>
          </cell>
          <cell r="L3679" t="b">
            <v>0</v>
          </cell>
          <cell r="M3679">
            <v>199</v>
          </cell>
          <cell r="N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>
            <v>103</v>
          </cell>
          <cell r="H3680" t="str">
            <v>GB</v>
          </cell>
          <cell r="I3680" t="str">
            <v>GBP</v>
          </cell>
          <cell r="J3680">
            <v>1433076298</v>
          </cell>
          <cell r="K3680">
            <v>1430052298</v>
          </cell>
          <cell r="L3680" t="b">
            <v>0</v>
          </cell>
          <cell r="M3680">
            <v>31</v>
          </cell>
          <cell r="N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>
            <v>110</v>
          </cell>
          <cell r="H3681" t="str">
            <v>US</v>
          </cell>
          <cell r="I3681" t="str">
            <v>USD</v>
          </cell>
          <cell r="J3681">
            <v>1404190740</v>
          </cell>
          <cell r="K3681">
            <v>1401214581</v>
          </cell>
          <cell r="L3681" t="b">
            <v>0</v>
          </cell>
          <cell r="M3681">
            <v>30</v>
          </cell>
          <cell r="N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>
            <v>113</v>
          </cell>
          <cell r="H3682" t="str">
            <v>US</v>
          </cell>
          <cell r="I3682" t="str">
            <v>USD</v>
          </cell>
          <cell r="J3682">
            <v>1475664834</v>
          </cell>
          <cell r="K3682">
            <v>1473850434</v>
          </cell>
          <cell r="L3682" t="b">
            <v>0</v>
          </cell>
          <cell r="M3682">
            <v>34</v>
          </cell>
          <cell r="N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>
            <v>112</v>
          </cell>
          <cell r="H3683" t="str">
            <v>US</v>
          </cell>
          <cell r="I3683" t="str">
            <v>USD</v>
          </cell>
          <cell r="J3683">
            <v>1452872290</v>
          </cell>
          <cell r="K3683">
            <v>1452008290</v>
          </cell>
          <cell r="L3683" t="b">
            <v>0</v>
          </cell>
          <cell r="M3683">
            <v>18</v>
          </cell>
          <cell r="N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>
            <v>139</v>
          </cell>
          <cell r="H3684" t="str">
            <v>US</v>
          </cell>
          <cell r="I3684" t="str">
            <v>USD</v>
          </cell>
          <cell r="J3684">
            <v>1402901940</v>
          </cell>
          <cell r="K3684">
            <v>1399998418</v>
          </cell>
          <cell r="L3684" t="b">
            <v>0</v>
          </cell>
          <cell r="M3684">
            <v>67</v>
          </cell>
          <cell r="N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>
            <v>111</v>
          </cell>
          <cell r="H3685" t="str">
            <v>US</v>
          </cell>
          <cell r="I3685" t="str">
            <v>USD</v>
          </cell>
          <cell r="J3685">
            <v>1476931696</v>
          </cell>
          <cell r="K3685">
            <v>1474339696</v>
          </cell>
          <cell r="L3685" t="b">
            <v>0</v>
          </cell>
          <cell r="M3685">
            <v>66</v>
          </cell>
          <cell r="N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>
            <v>139</v>
          </cell>
          <cell r="H3686" t="str">
            <v>US</v>
          </cell>
          <cell r="I3686" t="str">
            <v>USD</v>
          </cell>
          <cell r="J3686">
            <v>1441167586</v>
          </cell>
          <cell r="K3686">
            <v>1438575586</v>
          </cell>
          <cell r="L3686" t="b">
            <v>0</v>
          </cell>
          <cell r="M3686">
            <v>23</v>
          </cell>
          <cell r="N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>
            <v>106</v>
          </cell>
          <cell r="H3687" t="str">
            <v>US</v>
          </cell>
          <cell r="I3687" t="str">
            <v>USD</v>
          </cell>
          <cell r="J3687">
            <v>1400533200</v>
          </cell>
          <cell r="K3687">
            <v>1398348859</v>
          </cell>
          <cell r="L3687" t="b">
            <v>0</v>
          </cell>
          <cell r="M3687">
            <v>126</v>
          </cell>
          <cell r="N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>
            <v>101</v>
          </cell>
          <cell r="H3688" t="str">
            <v>US</v>
          </cell>
          <cell r="I3688" t="str">
            <v>USD</v>
          </cell>
          <cell r="J3688">
            <v>1440820740</v>
          </cell>
          <cell r="K3688">
            <v>1439567660</v>
          </cell>
          <cell r="L3688" t="b">
            <v>0</v>
          </cell>
          <cell r="M3688">
            <v>6</v>
          </cell>
          <cell r="N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>
            <v>100</v>
          </cell>
          <cell r="H3689" t="str">
            <v>US</v>
          </cell>
          <cell r="I3689" t="str">
            <v>USD</v>
          </cell>
          <cell r="J3689">
            <v>1403846055</v>
          </cell>
          <cell r="K3689">
            <v>1401254055</v>
          </cell>
          <cell r="L3689" t="b">
            <v>0</v>
          </cell>
          <cell r="M3689">
            <v>25</v>
          </cell>
          <cell r="N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>
            <v>109</v>
          </cell>
          <cell r="H3690" t="str">
            <v>GB</v>
          </cell>
          <cell r="I3690" t="str">
            <v>GBP</v>
          </cell>
          <cell r="J3690">
            <v>1407524004</v>
          </cell>
          <cell r="K3690">
            <v>1404932004</v>
          </cell>
          <cell r="L3690" t="b">
            <v>0</v>
          </cell>
          <cell r="M3690">
            <v>39</v>
          </cell>
          <cell r="N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>
            <v>118</v>
          </cell>
          <cell r="H3691" t="str">
            <v>US</v>
          </cell>
          <cell r="I3691" t="str">
            <v>USD</v>
          </cell>
          <cell r="J3691">
            <v>1434925500</v>
          </cell>
          <cell r="K3691">
            <v>1432410639</v>
          </cell>
          <cell r="L3691" t="b">
            <v>0</v>
          </cell>
          <cell r="M3691">
            <v>62</v>
          </cell>
          <cell r="N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>
            <v>120</v>
          </cell>
          <cell r="H3692" t="str">
            <v>US</v>
          </cell>
          <cell r="I3692" t="str">
            <v>USD</v>
          </cell>
          <cell r="J3692">
            <v>1417101683</v>
          </cell>
          <cell r="K3692">
            <v>1414506083</v>
          </cell>
          <cell r="L3692" t="b">
            <v>0</v>
          </cell>
          <cell r="M3692">
            <v>31</v>
          </cell>
          <cell r="N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>
            <v>128</v>
          </cell>
          <cell r="H3693" t="str">
            <v>US</v>
          </cell>
          <cell r="I3693" t="str">
            <v>USD</v>
          </cell>
          <cell r="J3693">
            <v>1425272340</v>
          </cell>
          <cell r="K3693">
            <v>1421426929</v>
          </cell>
          <cell r="L3693" t="b">
            <v>0</v>
          </cell>
          <cell r="M3693">
            <v>274</v>
          </cell>
          <cell r="N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>
            <v>126</v>
          </cell>
          <cell r="H3694" t="str">
            <v>US</v>
          </cell>
          <cell r="I3694" t="str">
            <v>USD</v>
          </cell>
          <cell r="J3694">
            <v>1411084800</v>
          </cell>
          <cell r="K3694">
            <v>1410304179</v>
          </cell>
          <cell r="L3694" t="b">
            <v>0</v>
          </cell>
          <cell r="M3694">
            <v>17</v>
          </cell>
          <cell r="N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>
            <v>129</v>
          </cell>
          <cell r="H3695" t="str">
            <v>GB</v>
          </cell>
          <cell r="I3695" t="str">
            <v>GBP</v>
          </cell>
          <cell r="J3695">
            <v>1448922600</v>
          </cell>
          <cell r="K3695">
            <v>1446352529</v>
          </cell>
          <cell r="L3695" t="b">
            <v>0</v>
          </cell>
          <cell r="M3695">
            <v>14</v>
          </cell>
          <cell r="N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>
            <v>107</v>
          </cell>
          <cell r="H3696" t="str">
            <v>US</v>
          </cell>
          <cell r="I3696" t="str">
            <v>USD</v>
          </cell>
          <cell r="J3696">
            <v>1465178400</v>
          </cell>
          <cell r="K3696">
            <v>1461985967</v>
          </cell>
          <cell r="L3696" t="b">
            <v>0</v>
          </cell>
          <cell r="M3696">
            <v>60</v>
          </cell>
          <cell r="N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>
            <v>100</v>
          </cell>
          <cell r="H3697" t="str">
            <v>US</v>
          </cell>
          <cell r="I3697" t="str">
            <v>USD</v>
          </cell>
          <cell r="J3697">
            <v>1421009610</v>
          </cell>
          <cell r="K3697">
            <v>1419281610</v>
          </cell>
          <cell r="L3697" t="b">
            <v>0</v>
          </cell>
          <cell r="M3697">
            <v>33</v>
          </cell>
          <cell r="N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>
            <v>155</v>
          </cell>
          <cell r="H3698" t="str">
            <v>GB</v>
          </cell>
          <cell r="I3698" t="str">
            <v>GBP</v>
          </cell>
          <cell r="J3698">
            <v>1423838916</v>
          </cell>
          <cell r="K3698">
            <v>1418654916</v>
          </cell>
          <cell r="L3698" t="b">
            <v>0</v>
          </cell>
          <cell r="M3698">
            <v>78</v>
          </cell>
          <cell r="N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>
            <v>108</v>
          </cell>
          <cell r="H3699" t="str">
            <v>GB</v>
          </cell>
          <cell r="I3699" t="str">
            <v>GBP</v>
          </cell>
          <cell r="J3699">
            <v>1462878648</v>
          </cell>
          <cell r="K3699">
            <v>1461064248</v>
          </cell>
          <cell r="L3699" t="b">
            <v>0</v>
          </cell>
          <cell r="M3699">
            <v>30</v>
          </cell>
          <cell r="N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>
            <v>111</v>
          </cell>
          <cell r="H3700" t="str">
            <v>US</v>
          </cell>
          <cell r="I3700" t="str">
            <v>USD</v>
          </cell>
          <cell r="J3700">
            <v>1456946487</v>
          </cell>
          <cell r="K3700">
            <v>1454354487</v>
          </cell>
          <cell r="L3700" t="b">
            <v>0</v>
          </cell>
          <cell r="M3700">
            <v>136</v>
          </cell>
          <cell r="N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>
            <v>101</v>
          </cell>
          <cell r="H3701" t="str">
            <v>US</v>
          </cell>
          <cell r="I3701" t="str">
            <v>USD</v>
          </cell>
          <cell r="J3701">
            <v>1413383216</v>
          </cell>
          <cell r="K3701">
            <v>1410791216</v>
          </cell>
          <cell r="L3701" t="b">
            <v>0</v>
          </cell>
          <cell r="M3701">
            <v>40</v>
          </cell>
          <cell r="N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>
            <v>121</v>
          </cell>
          <cell r="H3702" t="str">
            <v>US</v>
          </cell>
          <cell r="I3702" t="str">
            <v>USD</v>
          </cell>
          <cell r="J3702">
            <v>1412092800</v>
          </cell>
          <cell r="K3702">
            <v>1409493800</v>
          </cell>
          <cell r="L3702" t="b">
            <v>0</v>
          </cell>
          <cell r="M3702">
            <v>18</v>
          </cell>
          <cell r="N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>
            <v>100</v>
          </cell>
          <cell r="H3703" t="str">
            <v>GB</v>
          </cell>
          <cell r="I3703" t="str">
            <v>GBP</v>
          </cell>
          <cell r="J3703">
            <v>1433422793</v>
          </cell>
          <cell r="K3703">
            <v>1430830793</v>
          </cell>
          <cell r="L3703" t="b">
            <v>0</v>
          </cell>
          <cell r="M3703">
            <v>39</v>
          </cell>
          <cell r="N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>
            <v>109</v>
          </cell>
          <cell r="H3704" t="str">
            <v>GB</v>
          </cell>
          <cell r="I3704" t="str">
            <v>GBP</v>
          </cell>
          <cell r="J3704">
            <v>1468191540</v>
          </cell>
          <cell r="K3704">
            <v>1464958484</v>
          </cell>
          <cell r="L3704" t="b">
            <v>0</v>
          </cell>
          <cell r="M3704">
            <v>21</v>
          </cell>
          <cell r="N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>
            <v>123</v>
          </cell>
          <cell r="H3705" t="str">
            <v>US</v>
          </cell>
          <cell r="I3705" t="str">
            <v>USD</v>
          </cell>
          <cell r="J3705">
            <v>1471071540</v>
          </cell>
          <cell r="K3705">
            <v>1467720388</v>
          </cell>
          <cell r="L3705" t="b">
            <v>0</v>
          </cell>
          <cell r="M3705">
            <v>30</v>
          </cell>
          <cell r="N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>
            <v>136</v>
          </cell>
          <cell r="H3706" t="str">
            <v>GB</v>
          </cell>
          <cell r="I3706" t="str">
            <v>GBP</v>
          </cell>
          <cell r="J3706">
            <v>1464712394</v>
          </cell>
          <cell r="K3706">
            <v>1459528394</v>
          </cell>
          <cell r="L3706" t="b">
            <v>0</v>
          </cell>
          <cell r="M3706">
            <v>27</v>
          </cell>
          <cell r="N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>
            <v>103</v>
          </cell>
          <cell r="H3707" t="str">
            <v>US</v>
          </cell>
          <cell r="I3707" t="str">
            <v>USD</v>
          </cell>
          <cell r="J3707">
            <v>1403546400</v>
          </cell>
          <cell r="K3707">
            <v>1401714114</v>
          </cell>
          <cell r="L3707" t="b">
            <v>0</v>
          </cell>
          <cell r="M3707">
            <v>35</v>
          </cell>
          <cell r="N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>
            <v>121</v>
          </cell>
          <cell r="H3708" t="str">
            <v>US</v>
          </cell>
          <cell r="I3708" t="str">
            <v>USD</v>
          </cell>
          <cell r="J3708">
            <v>1410558949</v>
          </cell>
          <cell r="K3708">
            <v>1409262949</v>
          </cell>
          <cell r="L3708" t="b">
            <v>0</v>
          </cell>
          <cell r="M3708">
            <v>13</v>
          </cell>
          <cell r="N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>
            <v>186</v>
          </cell>
          <cell r="H3709" t="str">
            <v>US</v>
          </cell>
          <cell r="I3709" t="str">
            <v>USD</v>
          </cell>
          <cell r="J3709">
            <v>1469165160</v>
          </cell>
          <cell r="K3709">
            <v>1467335378</v>
          </cell>
          <cell r="L3709" t="b">
            <v>0</v>
          </cell>
          <cell r="M3709">
            <v>23</v>
          </cell>
          <cell r="N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>
            <v>300</v>
          </cell>
          <cell r="H3710" t="str">
            <v>US</v>
          </cell>
          <cell r="I3710" t="str">
            <v>USD</v>
          </cell>
          <cell r="J3710">
            <v>1404444286</v>
          </cell>
          <cell r="K3710">
            <v>1403234686</v>
          </cell>
          <cell r="L3710" t="b">
            <v>0</v>
          </cell>
          <cell r="M3710">
            <v>39</v>
          </cell>
          <cell r="N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>
            <v>108</v>
          </cell>
          <cell r="H3711" t="str">
            <v>GB</v>
          </cell>
          <cell r="I3711" t="str">
            <v>GBP</v>
          </cell>
          <cell r="J3711">
            <v>1403715546</v>
          </cell>
          <cell r="K3711">
            <v>1401123546</v>
          </cell>
          <cell r="L3711" t="b">
            <v>0</v>
          </cell>
          <cell r="M3711">
            <v>35</v>
          </cell>
          <cell r="N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>
            <v>141</v>
          </cell>
          <cell r="H3712" t="str">
            <v>US</v>
          </cell>
          <cell r="I3712" t="str">
            <v>USD</v>
          </cell>
          <cell r="J3712">
            <v>1428068988</v>
          </cell>
          <cell r="K3712">
            <v>1425908988</v>
          </cell>
          <cell r="L3712" t="b">
            <v>0</v>
          </cell>
          <cell r="M3712">
            <v>27</v>
          </cell>
          <cell r="N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>
            <v>114</v>
          </cell>
          <cell r="H3713" t="str">
            <v>US</v>
          </cell>
          <cell r="I3713" t="str">
            <v>USD</v>
          </cell>
          <cell r="J3713">
            <v>1402848000</v>
          </cell>
          <cell r="K3713">
            <v>1400606573</v>
          </cell>
          <cell r="L3713" t="b">
            <v>0</v>
          </cell>
          <cell r="M3713">
            <v>21</v>
          </cell>
          <cell r="N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>
            <v>154</v>
          </cell>
          <cell r="H3714" t="str">
            <v>US</v>
          </cell>
          <cell r="I3714" t="str">
            <v>USD</v>
          </cell>
          <cell r="J3714">
            <v>1433055540</v>
          </cell>
          <cell r="K3714">
            <v>1431230867</v>
          </cell>
          <cell r="L3714" t="b">
            <v>0</v>
          </cell>
          <cell r="M3714">
            <v>104</v>
          </cell>
          <cell r="N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>
            <v>102</v>
          </cell>
          <cell r="H3715" t="str">
            <v>US</v>
          </cell>
          <cell r="I3715" t="str">
            <v>USD</v>
          </cell>
          <cell r="J3715">
            <v>1465062166</v>
          </cell>
          <cell r="K3715">
            <v>1463334166</v>
          </cell>
          <cell r="L3715" t="b">
            <v>0</v>
          </cell>
          <cell r="M3715">
            <v>19</v>
          </cell>
          <cell r="N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>
            <v>102</v>
          </cell>
          <cell r="H3716" t="str">
            <v>US</v>
          </cell>
          <cell r="I3716" t="str">
            <v>USD</v>
          </cell>
          <cell r="J3716">
            <v>1432612740</v>
          </cell>
          <cell r="K3716">
            <v>1429881667</v>
          </cell>
          <cell r="L3716" t="b">
            <v>0</v>
          </cell>
          <cell r="M3716">
            <v>97</v>
          </cell>
          <cell r="N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>
            <v>103</v>
          </cell>
          <cell r="H3717" t="str">
            <v>GB</v>
          </cell>
          <cell r="I3717" t="str">
            <v>GBP</v>
          </cell>
          <cell r="J3717">
            <v>1427806320</v>
          </cell>
          <cell r="K3717">
            <v>1422834819</v>
          </cell>
          <cell r="L3717" t="b">
            <v>0</v>
          </cell>
          <cell r="M3717">
            <v>27</v>
          </cell>
          <cell r="N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>
            <v>156</v>
          </cell>
          <cell r="H3718" t="str">
            <v>US</v>
          </cell>
          <cell r="I3718" t="str">
            <v>USD</v>
          </cell>
          <cell r="J3718">
            <v>1453411109</v>
          </cell>
          <cell r="K3718">
            <v>1450819109</v>
          </cell>
          <cell r="L3718" t="b">
            <v>0</v>
          </cell>
          <cell r="M3718">
            <v>24</v>
          </cell>
          <cell r="N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>
            <v>101</v>
          </cell>
          <cell r="H3719" t="str">
            <v>GB</v>
          </cell>
          <cell r="I3719" t="str">
            <v>GBP</v>
          </cell>
          <cell r="J3719">
            <v>1431204449</v>
          </cell>
          <cell r="K3719">
            <v>1428526049</v>
          </cell>
          <cell r="L3719" t="b">
            <v>0</v>
          </cell>
          <cell r="M3719">
            <v>13</v>
          </cell>
          <cell r="N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>
            <v>239</v>
          </cell>
          <cell r="H3720" t="str">
            <v>GB</v>
          </cell>
          <cell r="I3720" t="str">
            <v>GBP</v>
          </cell>
          <cell r="J3720">
            <v>1425057075</v>
          </cell>
          <cell r="K3720">
            <v>1422465075</v>
          </cell>
          <cell r="L3720" t="b">
            <v>0</v>
          </cell>
          <cell r="M3720">
            <v>46</v>
          </cell>
          <cell r="N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>
            <v>210</v>
          </cell>
          <cell r="H3721" t="str">
            <v>GB</v>
          </cell>
          <cell r="I3721" t="str">
            <v>GBP</v>
          </cell>
          <cell r="J3721">
            <v>1434994266</v>
          </cell>
          <cell r="K3721">
            <v>1432402266</v>
          </cell>
          <cell r="L3721" t="b">
            <v>0</v>
          </cell>
          <cell r="M3721">
            <v>4</v>
          </cell>
          <cell r="N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>
            <v>105</v>
          </cell>
          <cell r="H3722" t="str">
            <v>US</v>
          </cell>
          <cell r="I3722" t="str">
            <v>USD</v>
          </cell>
          <cell r="J3722">
            <v>1435881006</v>
          </cell>
          <cell r="K3722">
            <v>1433980206</v>
          </cell>
          <cell r="L3722" t="b">
            <v>0</v>
          </cell>
          <cell r="M3722">
            <v>40</v>
          </cell>
          <cell r="N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>
            <v>101</v>
          </cell>
          <cell r="H3723" t="str">
            <v>US</v>
          </cell>
          <cell r="I3723" t="str">
            <v>USD</v>
          </cell>
          <cell r="J3723">
            <v>1415230084</v>
          </cell>
          <cell r="K3723">
            <v>1413412084</v>
          </cell>
          <cell r="L3723" t="b">
            <v>0</v>
          </cell>
          <cell r="M3723">
            <v>44</v>
          </cell>
          <cell r="N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>
            <v>111</v>
          </cell>
          <cell r="H3724" t="str">
            <v>CA</v>
          </cell>
          <cell r="I3724" t="str">
            <v>CAD</v>
          </cell>
          <cell r="J3724">
            <v>1455231540</v>
          </cell>
          <cell r="K3724">
            <v>1452614847</v>
          </cell>
          <cell r="L3724" t="b">
            <v>0</v>
          </cell>
          <cell r="M3724">
            <v>35</v>
          </cell>
          <cell r="N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>
            <v>102</v>
          </cell>
          <cell r="H3725" t="str">
            <v>GB</v>
          </cell>
          <cell r="I3725" t="str">
            <v>GBP</v>
          </cell>
          <cell r="J3725">
            <v>1417374262</v>
          </cell>
          <cell r="K3725">
            <v>1414778662</v>
          </cell>
          <cell r="L3725" t="b">
            <v>0</v>
          </cell>
          <cell r="M3725">
            <v>63</v>
          </cell>
          <cell r="N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>
            <v>103</v>
          </cell>
          <cell r="H3726" t="str">
            <v>GB</v>
          </cell>
          <cell r="I3726" t="str">
            <v>GBP</v>
          </cell>
          <cell r="J3726">
            <v>1462402800</v>
          </cell>
          <cell r="K3726">
            <v>1459856860</v>
          </cell>
          <cell r="L3726" t="b">
            <v>0</v>
          </cell>
          <cell r="M3726">
            <v>89</v>
          </cell>
          <cell r="N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>
            <v>127</v>
          </cell>
          <cell r="H3727" t="str">
            <v>GB</v>
          </cell>
          <cell r="I3727" t="str">
            <v>GBP</v>
          </cell>
          <cell r="J3727">
            <v>1455831000</v>
          </cell>
          <cell r="K3727">
            <v>1454366467</v>
          </cell>
          <cell r="L3727" t="b">
            <v>0</v>
          </cell>
          <cell r="M3727">
            <v>15</v>
          </cell>
          <cell r="N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>
            <v>339</v>
          </cell>
          <cell r="H3728" t="str">
            <v>US</v>
          </cell>
          <cell r="I3728" t="str">
            <v>USD</v>
          </cell>
          <cell r="J3728">
            <v>1461963600</v>
          </cell>
          <cell r="K3728">
            <v>1459567371</v>
          </cell>
          <cell r="L3728" t="b">
            <v>0</v>
          </cell>
          <cell r="M3728">
            <v>46</v>
          </cell>
          <cell r="N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>
            <v>101</v>
          </cell>
          <cell r="H3729" t="str">
            <v>US</v>
          </cell>
          <cell r="I3729" t="str">
            <v>USD</v>
          </cell>
          <cell r="J3729">
            <v>1476939300</v>
          </cell>
          <cell r="K3729">
            <v>1474273294</v>
          </cell>
          <cell r="L3729" t="b">
            <v>0</v>
          </cell>
          <cell r="M3729">
            <v>33</v>
          </cell>
          <cell r="N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>
            <v>9</v>
          </cell>
          <cell r="H3730" t="str">
            <v>US</v>
          </cell>
          <cell r="I3730" t="str">
            <v>USD</v>
          </cell>
          <cell r="J3730">
            <v>1439957176</v>
          </cell>
          <cell r="K3730">
            <v>1437365176</v>
          </cell>
          <cell r="L3730" t="b">
            <v>0</v>
          </cell>
          <cell r="M3730">
            <v>31</v>
          </cell>
          <cell r="N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>
            <v>7</v>
          </cell>
          <cell r="H3731" t="str">
            <v>US</v>
          </cell>
          <cell r="I3731" t="str">
            <v>USD</v>
          </cell>
          <cell r="J3731">
            <v>1427082912</v>
          </cell>
          <cell r="K3731">
            <v>1423198512</v>
          </cell>
          <cell r="L3731" t="b">
            <v>0</v>
          </cell>
          <cell r="M3731">
            <v>5</v>
          </cell>
          <cell r="N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>
            <v>10</v>
          </cell>
          <cell r="H3732" t="str">
            <v>US</v>
          </cell>
          <cell r="I3732" t="str">
            <v>USD</v>
          </cell>
          <cell r="J3732">
            <v>1439828159</v>
          </cell>
          <cell r="K3732">
            <v>1437236159</v>
          </cell>
          <cell r="L3732" t="b">
            <v>0</v>
          </cell>
          <cell r="M3732">
            <v>1</v>
          </cell>
          <cell r="N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>
            <v>11</v>
          </cell>
          <cell r="H3733" t="str">
            <v>US</v>
          </cell>
          <cell r="I3733" t="str">
            <v>USD</v>
          </cell>
          <cell r="J3733">
            <v>1420860180</v>
          </cell>
          <cell r="K3733">
            <v>1418234646</v>
          </cell>
          <cell r="L3733" t="b">
            <v>0</v>
          </cell>
          <cell r="M3733">
            <v>12</v>
          </cell>
          <cell r="N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>
            <v>15</v>
          </cell>
          <cell r="H3734" t="str">
            <v>NL</v>
          </cell>
          <cell r="I3734" t="str">
            <v>EUR</v>
          </cell>
          <cell r="J3734">
            <v>1422100800</v>
          </cell>
          <cell r="K3734">
            <v>1416932133</v>
          </cell>
          <cell r="L3734" t="b">
            <v>0</v>
          </cell>
          <cell r="M3734">
            <v>4</v>
          </cell>
          <cell r="N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>
            <v>0</v>
          </cell>
          <cell r="H3735" t="str">
            <v>US</v>
          </cell>
          <cell r="I3735" t="str">
            <v>USD</v>
          </cell>
          <cell r="J3735">
            <v>1429396200</v>
          </cell>
          <cell r="K3735">
            <v>1428539708</v>
          </cell>
          <cell r="L3735" t="b">
            <v>0</v>
          </cell>
          <cell r="M3735">
            <v>0</v>
          </cell>
          <cell r="N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>
            <v>28</v>
          </cell>
          <cell r="H3736" t="str">
            <v>US</v>
          </cell>
          <cell r="I3736" t="str">
            <v>USD</v>
          </cell>
          <cell r="J3736">
            <v>1432589896</v>
          </cell>
          <cell r="K3736">
            <v>1427405896</v>
          </cell>
          <cell r="L3736" t="b">
            <v>0</v>
          </cell>
          <cell r="M3736">
            <v>7</v>
          </cell>
          <cell r="N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>
            <v>13</v>
          </cell>
          <cell r="H3737" t="str">
            <v>GB</v>
          </cell>
          <cell r="I3737" t="str">
            <v>GBP</v>
          </cell>
          <cell r="J3737">
            <v>1432831089</v>
          </cell>
          <cell r="K3737">
            <v>1430239089</v>
          </cell>
          <cell r="L3737" t="b">
            <v>0</v>
          </cell>
          <cell r="M3737">
            <v>2</v>
          </cell>
          <cell r="N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>
            <v>1</v>
          </cell>
          <cell r="H3738" t="str">
            <v>GB</v>
          </cell>
          <cell r="I3738" t="str">
            <v>GBP</v>
          </cell>
          <cell r="J3738">
            <v>1427133600</v>
          </cell>
          <cell r="K3738">
            <v>1423847093</v>
          </cell>
          <cell r="L3738" t="b">
            <v>0</v>
          </cell>
          <cell r="M3738">
            <v>1</v>
          </cell>
          <cell r="N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>
            <v>21</v>
          </cell>
          <cell r="H3739" t="str">
            <v>US</v>
          </cell>
          <cell r="I3739" t="str">
            <v>USD</v>
          </cell>
          <cell r="J3739">
            <v>1447311540</v>
          </cell>
          <cell r="K3739">
            <v>1445358903</v>
          </cell>
          <cell r="L3739" t="b">
            <v>0</v>
          </cell>
          <cell r="M3739">
            <v>4</v>
          </cell>
          <cell r="N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>
            <v>18</v>
          </cell>
          <cell r="H3740" t="str">
            <v>GB</v>
          </cell>
          <cell r="I3740" t="str">
            <v>GBP</v>
          </cell>
          <cell r="J3740">
            <v>1405461600</v>
          </cell>
          <cell r="K3740">
            <v>1403562705</v>
          </cell>
          <cell r="L3740" t="b">
            <v>0</v>
          </cell>
          <cell r="M3740">
            <v>6</v>
          </cell>
          <cell r="N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>
            <v>20</v>
          </cell>
          <cell r="H3741" t="str">
            <v>GB</v>
          </cell>
          <cell r="I3741" t="str">
            <v>GBP</v>
          </cell>
          <cell r="J3741">
            <v>1468752468</v>
          </cell>
          <cell r="K3741">
            <v>1467024468</v>
          </cell>
          <cell r="L3741" t="b">
            <v>0</v>
          </cell>
          <cell r="M3741">
            <v>8</v>
          </cell>
          <cell r="N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>
            <v>18</v>
          </cell>
          <cell r="H3742" t="str">
            <v>US</v>
          </cell>
          <cell r="I3742" t="str">
            <v>USD</v>
          </cell>
          <cell r="J3742">
            <v>1407808438</v>
          </cell>
          <cell r="K3742">
            <v>1405217355</v>
          </cell>
          <cell r="L3742" t="b">
            <v>0</v>
          </cell>
          <cell r="M3742">
            <v>14</v>
          </cell>
          <cell r="N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>
            <v>0</v>
          </cell>
          <cell r="H3743" t="str">
            <v>US</v>
          </cell>
          <cell r="I3743" t="str">
            <v>USD</v>
          </cell>
          <cell r="J3743">
            <v>1450389950</v>
          </cell>
          <cell r="K3743">
            <v>1447797950</v>
          </cell>
          <cell r="L3743" t="b">
            <v>0</v>
          </cell>
          <cell r="M3743">
            <v>0</v>
          </cell>
          <cell r="N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>
            <v>2</v>
          </cell>
          <cell r="H3744" t="str">
            <v>US</v>
          </cell>
          <cell r="I3744" t="str">
            <v>USD</v>
          </cell>
          <cell r="J3744">
            <v>1409980144</v>
          </cell>
          <cell r="K3744">
            <v>1407388144</v>
          </cell>
          <cell r="L3744" t="b">
            <v>0</v>
          </cell>
          <cell r="M3744">
            <v>4</v>
          </cell>
          <cell r="N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>
            <v>0</v>
          </cell>
          <cell r="H3745" t="str">
            <v>US</v>
          </cell>
          <cell r="I3745" t="str">
            <v>USD</v>
          </cell>
          <cell r="J3745">
            <v>1404406964</v>
          </cell>
          <cell r="K3745">
            <v>1401814964</v>
          </cell>
          <cell r="L3745" t="b">
            <v>0</v>
          </cell>
          <cell r="M3745">
            <v>0</v>
          </cell>
          <cell r="N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>
            <v>0</v>
          </cell>
          <cell r="H3746" t="str">
            <v>US</v>
          </cell>
          <cell r="I3746" t="str">
            <v>USD</v>
          </cell>
          <cell r="J3746">
            <v>1404532740</v>
          </cell>
          <cell r="K3746">
            <v>1401823952</v>
          </cell>
          <cell r="L3746" t="b">
            <v>0</v>
          </cell>
          <cell r="M3746">
            <v>0</v>
          </cell>
          <cell r="N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>
            <v>10</v>
          </cell>
          <cell r="H3747" t="str">
            <v>US</v>
          </cell>
          <cell r="I3747" t="str">
            <v>USD</v>
          </cell>
          <cell r="J3747">
            <v>1407689102</v>
          </cell>
          <cell r="K3747">
            <v>1405097102</v>
          </cell>
          <cell r="L3747" t="b">
            <v>0</v>
          </cell>
          <cell r="M3747">
            <v>1</v>
          </cell>
          <cell r="N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>
            <v>2</v>
          </cell>
          <cell r="H3748" t="str">
            <v>US</v>
          </cell>
          <cell r="I3748" t="str">
            <v>USD</v>
          </cell>
          <cell r="J3748">
            <v>1475918439</v>
          </cell>
          <cell r="K3748">
            <v>1473326439</v>
          </cell>
          <cell r="L3748" t="b">
            <v>0</v>
          </cell>
          <cell r="M3748">
            <v>1</v>
          </cell>
          <cell r="N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>
            <v>1</v>
          </cell>
          <cell r="H3749" t="str">
            <v>GB</v>
          </cell>
          <cell r="I3749" t="str">
            <v>GBP</v>
          </cell>
          <cell r="J3749">
            <v>1436137140</v>
          </cell>
          <cell r="K3749">
            <v>1433833896</v>
          </cell>
          <cell r="L3749" t="b">
            <v>0</v>
          </cell>
          <cell r="M3749">
            <v>1</v>
          </cell>
          <cell r="N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>
            <v>104</v>
          </cell>
          <cell r="H3750" t="str">
            <v>US</v>
          </cell>
          <cell r="I3750" t="str">
            <v>USD</v>
          </cell>
          <cell r="J3750">
            <v>1455602340</v>
          </cell>
          <cell r="K3750">
            <v>1453827436</v>
          </cell>
          <cell r="L3750" t="b">
            <v>0</v>
          </cell>
          <cell r="M3750">
            <v>52</v>
          </cell>
          <cell r="N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>
            <v>105</v>
          </cell>
          <cell r="H3751" t="str">
            <v>US</v>
          </cell>
          <cell r="I3751" t="str">
            <v>USD</v>
          </cell>
          <cell r="J3751">
            <v>1461902340</v>
          </cell>
          <cell r="K3751">
            <v>1459220588</v>
          </cell>
          <cell r="L3751" t="b">
            <v>0</v>
          </cell>
          <cell r="M3751">
            <v>7</v>
          </cell>
          <cell r="N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>
            <v>100</v>
          </cell>
          <cell r="H3752" t="str">
            <v>US</v>
          </cell>
          <cell r="I3752" t="str">
            <v>USD</v>
          </cell>
          <cell r="J3752">
            <v>1423555140</v>
          </cell>
          <cell r="K3752">
            <v>1421105608</v>
          </cell>
          <cell r="L3752" t="b">
            <v>0</v>
          </cell>
          <cell r="M3752">
            <v>28</v>
          </cell>
          <cell r="N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>
            <v>133</v>
          </cell>
          <cell r="H3753" t="str">
            <v>US</v>
          </cell>
          <cell r="I3753" t="str">
            <v>USD</v>
          </cell>
          <cell r="J3753">
            <v>1459641073</v>
          </cell>
          <cell r="K3753">
            <v>1454460673</v>
          </cell>
          <cell r="L3753" t="b">
            <v>0</v>
          </cell>
          <cell r="M3753">
            <v>11</v>
          </cell>
          <cell r="N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>
            <v>113</v>
          </cell>
          <cell r="H3754" t="str">
            <v>GB</v>
          </cell>
          <cell r="I3754" t="str">
            <v>GBP</v>
          </cell>
          <cell r="J3754">
            <v>1476651600</v>
          </cell>
          <cell r="K3754">
            <v>1473189335</v>
          </cell>
          <cell r="L3754" t="b">
            <v>0</v>
          </cell>
          <cell r="M3754">
            <v>15</v>
          </cell>
          <cell r="N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>
            <v>103</v>
          </cell>
          <cell r="H3755" t="str">
            <v>US</v>
          </cell>
          <cell r="I3755" t="str">
            <v>USD</v>
          </cell>
          <cell r="J3755">
            <v>1433289600</v>
          </cell>
          <cell r="K3755">
            <v>1430768800</v>
          </cell>
          <cell r="L3755" t="b">
            <v>0</v>
          </cell>
          <cell r="M3755">
            <v>30</v>
          </cell>
          <cell r="N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>
            <v>120</v>
          </cell>
          <cell r="H3756" t="str">
            <v>US</v>
          </cell>
          <cell r="I3756" t="str">
            <v>USD</v>
          </cell>
          <cell r="J3756">
            <v>1406350740</v>
          </cell>
          <cell r="K3756">
            <v>1403125737</v>
          </cell>
          <cell r="L3756" t="b">
            <v>0</v>
          </cell>
          <cell r="M3756">
            <v>27</v>
          </cell>
          <cell r="N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>
            <v>130</v>
          </cell>
          <cell r="H3757" t="str">
            <v>GB</v>
          </cell>
          <cell r="I3757" t="str">
            <v>GBP</v>
          </cell>
          <cell r="J3757">
            <v>1460753307</v>
          </cell>
          <cell r="K3757">
            <v>1458161307</v>
          </cell>
          <cell r="L3757" t="b">
            <v>0</v>
          </cell>
          <cell r="M3757">
            <v>28</v>
          </cell>
          <cell r="N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>
            <v>101</v>
          </cell>
          <cell r="H3758" t="str">
            <v>US</v>
          </cell>
          <cell r="I3758" t="str">
            <v>USD</v>
          </cell>
          <cell r="J3758">
            <v>1402515198</v>
          </cell>
          <cell r="K3758">
            <v>1399923198</v>
          </cell>
          <cell r="L3758" t="b">
            <v>0</v>
          </cell>
          <cell r="M3758">
            <v>17</v>
          </cell>
          <cell r="N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>
            <v>109</v>
          </cell>
          <cell r="H3759" t="str">
            <v>US</v>
          </cell>
          <cell r="I3759" t="str">
            <v>USD</v>
          </cell>
          <cell r="J3759">
            <v>1417465515</v>
          </cell>
          <cell r="K3759">
            <v>1415737515</v>
          </cell>
          <cell r="L3759" t="b">
            <v>0</v>
          </cell>
          <cell r="M3759">
            <v>50</v>
          </cell>
          <cell r="N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>
            <v>102</v>
          </cell>
          <cell r="H3760" t="str">
            <v>US</v>
          </cell>
          <cell r="I3760" t="str">
            <v>USD</v>
          </cell>
          <cell r="J3760">
            <v>1400475600</v>
          </cell>
          <cell r="K3760">
            <v>1397819938</v>
          </cell>
          <cell r="L3760" t="b">
            <v>0</v>
          </cell>
          <cell r="M3760">
            <v>26</v>
          </cell>
          <cell r="N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>
            <v>110</v>
          </cell>
          <cell r="H3761" t="str">
            <v>US</v>
          </cell>
          <cell r="I3761" t="str">
            <v>USD</v>
          </cell>
          <cell r="J3761">
            <v>1440556553</v>
          </cell>
          <cell r="K3761">
            <v>1435372553</v>
          </cell>
          <cell r="L3761" t="b">
            <v>0</v>
          </cell>
          <cell r="M3761">
            <v>88</v>
          </cell>
          <cell r="N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>
            <v>101</v>
          </cell>
          <cell r="H3762" t="str">
            <v>US</v>
          </cell>
          <cell r="I3762" t="str">
            <v>USD</v>
          </cell>
          <cell r="J3762">
            <v>1399293386</v>
          </cell>
          <cell r="K3762">
            <v>1397133386</v>
          </cell>
          <cell r="L3762" t="b">
            <v>0</v>
          </cell>
          <cell r="M3762">
            <v>91</v>
          </cell>
          <cell r="N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>
            <v>100</v>
          </cell>
          <cell r="H3763" t="str">
            <v>GB</v>
          </cell>
          <cell r="I3763" t="str">
            <v>GBP</v>
          </cell>
          <cell r="J3763">
            <v>1439247600</v>
          </cell>
          <cell r="K3763">
            <v>1434625937</v>
          </cell>
          <cell r="L3763" t="b">
            <v>0</v>
          </cell>
          <cell r="M3763">
            <v>3</v>
          </cell>
          <cell r="N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>
            <v>106</v>
          </cell>
          <cell r="H3764" t="str">
            <v>GB</v>
          </cell>
          <cell r="I3764" t="str">
            <v>GBP</v>
          </cell>
          <cell r="J3764">
            <v>1438543889</v>
          </cell>
          <cell r="K3764">
            <v>1436383889</v>
          </cell>
          <cell r="L3764" t="b">
            <v>0</v>
          </cell>
          <cell r="M3764">
            <v>28</v>
          </cell>
          <cell r="N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>
            <v>100</v>
          </cell>
          <cell r="H3765" t="str">
            <v>US</v>
          </cell>
          <cell r="I3765" t="str">
            <v>USD</v>
          </cell>
          <cell r="J3765">
            <v>1427907626</v>
          </cell>
          <cell r="K3765">
            <v>1425319226</v>
          </cell>
          <cell r="L3765" t="b">
            <v>0</v>
          </cell>
          <cell r="M3765">
            <v>77</v>
          </cell>
          <cell r="N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>
            <v>100</v>
          </cell>
          <cell r="H3766" t="str">
            <v>US</v>
          </cell>
          <cell r="I3766" t="str">
            <v>USD</v>
          </cell>
          <cell r="J3766">
            <v>1464482160</v>
          </cell>
          <cell r="K3766">
            <v>1462824832</v>
          </cell>
          <cell r="L3766" t="b">
            <v>0</v>
          </cell>
          <cell r="M3766">
            <v>27</v>
          </cell>
          <cell r="N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>
            <v>113</v>
          </cell>
          <cell r="H3767" t="str">
            <v>US</v>
          </cell>
          <cell r="I3767" t="str">
            <v>USD</v>
          </cell>
          <cell r="J3767">
            <v>1406745482</v>
          </cell>
          <cell r="K3767">
            <v>1404153482</v>
          </cell>
          <cell r="L3767" t="b">
            <v>0</v>
          </cell>
          <cell r="M3767">
            <v>107</v>
          </cell>
          <cell r="N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>
            <v>103</v>
          </cell>
          <cell r="H3768" t="str">
            <v>US</v>
          </cell>
          <cell r="I3768" t="str">
            <v>USD</v>
          </cell>
          <cell r="J3768">
            <v>1404360045</v>
          </cell>
          <cell r="K3768">
            <v>1401336045</v>
          </cell>
          <cell r="L3768" t="b">
            <v>0</v>
          </cell>
          <cell r="M3768">
            <v>96</v>
          </cell>
          <cell r="N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>
            <v>117</v>
          </cell>
          <cell r="H3769" t="str">
            <v>US</v>
          </cell>
          <cell r="I3769" t="str">
            <v>USD</v>
          </cell>
          <cell r="J3769">
            <v>1425185940</v>
          </cell>
          <cell r="K3769">
            <v>1423960097</v>
          </cell>
          <cell r="L3769" t="b">
            <v>0</v>
          </cell>
          <cell r="M3769">
            <v>56</v>
          </cell>
          <cell r="N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>
            <v>108</v>
          </cell>
          <cell r="H3770" t="str">
            <v>US</v>
          </cell>
          <cell r="I3770" t="str">
            <v>USD</v>
          </cell>
          <cell r="J3770">
            <v>1402594090</v>
          </cell>
          <cell r="K3770">
            <v>1400002090</v>
          </cell>
          <cell r="L3770" t="b">
            <v>0</v>
          </cell>
          <cell r="M3770">
            <v>58</v>
          </cell>
          <cell r="N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>
            <v>100</v>
          </cell>
          <cell r="H3771" t="str">
            <v>US</v>
          </cell>
          <cell r="I3771" t="str">
            <v>USD</v>
          </cell>
          <cell r="J3771">
            <v>1460730079</v>
          </cell>
          <cell r="K3771">
            <v>1458138079</v>
          </cell>
          <cell r="L3771" t="b">
            <v>0</v>
          </cell>
          <cell r="M3771">
            <v>15</v>
          </cell>
          <cell r="N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>
            <v>100</v>
          </cell>
          <cell r="H3772" t="str">
            <v>GB</v>
          </cell>
          <cell r="I3772" t="str">
            <v>GBP</v>
          </cell>
          <cell r="J3772">
            <v>1434234010</v>
          </cell>
          <cell r="K3772">
            <v>1431642010</v>
          </cell>
          <cell r="L3772" t="b">
            <v>0</v>
          </cell>
          <cell r="M3772">
            <v>20</v>
          </cell>
          <cell r="N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>
            <v>146</v>
          </cell>
          <cell r="H3773" t="str">
            <v>US</v>
          </cell>
          <cell r="I3773" t="str">
            <v>USD</v>
          </cell>
          <cell r="J3773">
            <v>1463529600</v>
          </cell>
          <cell r="K3773">
            <v>1462307652</v>
          </cell>
          <cell r="L3773" t="b">
            <v>0</v>
          </cell>
          <cell r="M3773">
            <v>38</v>
          </cell>
          <cell r="N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>
            <v>110</v>
          </cell>
          <cell r="H3774" t="str">
            <v>US</v>
          </cell>
          <cell r="I3774" t="str">
            <v>USD</v>
          </cell>
          <cell r="J3774">
            <v>1480399200</v>
          </cell>
          <cell r="K3774">
            <v>1478616506</v>
          </cell>
          <cell r="L3774" t="b">
            <v>0</v>
          </cell>
          <cell r="M3774">
            <v>33</v>
          </cell>
          <cell r="N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>
            <v>108</v>
          </cell>
          <cell r="H3775" t="str">
            <v>US</v>
          </cell>
          <cell r="I3775" t="str">
            <v>USD</v>
          </cell>
          <cell r="J3775">
            <v>1479175680</v>
          </cell>
          <cell r="K3775">
            <v>1476317247</v>
          </cell>
          <cell r="L3775" t="b">
            <v>0</v>
          </cell>
          <cell r="M3775">
            <v>57</v>
          </cell>
          <cell r="N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>
            <v>100</v>
          </cell>
          <cell r="H3776" t="str">
            <v>CA</v>
          </cell>
          <cell r="I3776" t="str">
            <v>CAD</v>
          </cell>
          <cell r="J3776">
            <v>1428606055</v>
          </cell>
          <cell r="K3776">
            <v>1427223655</v>
          </cell>
          <cell r="L3776" t="b">
            <v>0</v>
          </cell>
          <cell r="M3776">
            <v>25</v>
          </cell>
          <cell r="N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>
            <v>100</v>
          </cell>
          <cell r="H3777" t="str">
            <v>US</v>
          </cell>
          <cell r="I3777" t="str">
            <v>USD</v>
          </cell>
          <cell r="J3777">
            <v>1428552000</v>
          </cell>
          <cell r="K3777">
            <v>1426199843</v>
          </cell>
          <cell r="L3777" t="b">
            <v>0</v>
          </cell>
          <cell r="M3777">
            <v>14</v>
          </cell>
          <cell r="N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>
            <v>107</v>
          </cell>
          <cell r="H3778" t="str">
            <v>US</v>
          </cell>
          <cell r="I3778" t="str">
            <v>USD</v>
          </cell>
          <cell r="J3778">
            <v>1406854800</v>
          </cell>
          <cell r="K3778">
            <v>1403599778</v>
          </cell>
          <cell r="L3778" t="b">
            <v>0</v>
          </cell>
          <cell r="M3778">
            <v>94</v>
          </cell>
          <cell r="N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>
            <v>143</v>
          </cell>
          <cell r="H3779" t="str">
            <v>US</v>
          </cell>
          <cell r="I3779" t="str">
            <v>USD</v>
          </cell>
          <cell r="J3779">
            <v>1411790400</v>
          </cell>
          <cell r="K3779">
            <v>1409884821</v>
          </cell>
          <cell r="L3779" t="b">
            <v>0</v>
          </cell>
          <cell r="M3779">
            <v>59</v>
          </cell>
          <cell r="N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>
            <v>105</v>
          </cell>
          <cell r="H3780" t="str">
            <v>US</v>
          </cell>
          <cell r="I3780" t="str">
            <v>USD</v>
          </cell>
          <cell r="J3780">
            <v>1423942780</v>
          </cell>
          <cell r="K3780">
            <v>1418758780</v>
          </cell>
          <cell r="L3780" t="b">
            <v>0</v>
          </cell>
          <cell r="M3780">
            <v>36</v>
          </cell>
          <cell r="N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>
            <v>104</v>
          </cell>
          <cell r="H3781" t="str">
            <v>US</v>
          </cell>
          <cell r="I3781" t="str">
            <v>USD</v>
          </cell>
          <cell r="J3781">
            <v>1459010340</v>
          </cell>
          <cell r="K3781">
            <v>1456421940</v>
          </cell>
          <cell r="L3781" t="b">
            <v>0</v>
          </cell>
          <cell r="M3781">
            <v>115</v>
          </cell>
          <cell r="N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>
            <v>120</v>
          </cell>
          <cell r="H3782" t="str">
            <v>US</v>
          </cell>
          <cell r="I3782" t="str">
            <v>USD</v>
          </cell>
          <cell r="J3782">
            <v>1436817960</v>
          </cell>
          <cell r="K3782">
            <v>1433999785</v>
          </cell>
          <cell r="L3782" t="b">
            <v>0</v>
          </cell>
          <cell r="M3782">
            <v>30</v>
          </cell>
          <cell r="N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>
            <v>110</v>
          </cell>
          <cell r="H3783" t="str">
            <v>US</v>
          </cell>
          <cell r="I3783" t="str">
            <v>USD</v>
          </cell>
          <cell r="J3783">
            <v>1410210685</v>
          </cell>
          <cell r="K3783">
            <v>1408050685</v>
          </cell>
          <cell r="L3783" t="b">
            <v>0</v>
          </cell>
          <cell r="M3783">
            <v>52</v>
          </cell>
          <cell r="N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>
            <v>102</v>
          </cell>
          <cell r="H3784" t="str">
            <v>GB</v>
          </cell>
          <cell r="I3784" t="str">
            <v>GBP</v>
          </cell>
          <cell r="J3784">
            <v>1469401200</v>
          </cell>
          <cell r="K3784">
            <v>1466887297</v>
          </cell>
          <cell r="L3784" t="b">
            <v>0</v>
          </cell>
          <cell r="M3784">
            <v>27</v>
          </cell>
          <cell r="N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>
            <v>129</v>
          </cell>
          <cell r="H3785" t="str">
            <v>US</v>
          </cell>
          <cell r="I3785" t="str">
            <v>USD</v>
          </cell>
          <cell r="J3785">
            <v>1458057600</v>
          </cell>
          <cell r="K3785">
            <v>1455938520</v>
          </cell>
          <cell r="L3785" t="b">
            <v>0</v>
          </cell>
          <cell r="M3785">
            <v>24</v>
          </cell>
          <cell r="N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>
            <v>115</v>
          </cell>
          <cell r="H3786" t="str">
            <v>CA</v>
          </cell>
          <cell r="I3786" t="str">
            <v>CAD</v>
          </cell>
          <cell r="J3786">
            <v>1468193532</v>
          </cell>
          <cell r="K3786">
            <v>1465601532</v>
          </cell>
          <cell r="L3786" t="b">
            <v>0</v>
          </cell>
          <cell r="M3786">
            <v>10</v>
          </cell>
          <cell r="N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>
            <v>151</v>
          </cell>
          <cell r="H3787" t="str">
            <v>GB</v>
          </cell>
          <cell r="I3787" t="str">
            <v>GBP</v>
          </cell>
          <cell r="J3787">
            <v>1470132180</v>
          </cell>
          <cell r="K3787">
            <v>1467040769</v>
          </cell>
          <cell r="L3787" t="b">
            <v>0</v>
          </cell>
          <cell r="M3787">
            <v>30</v>
          </cell>
          <cell r="N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>
            <v>111</v>
          </cell>
          <cell r="H3788" t="str">
            <v>US</v>
          </cell>
          <cell r="I3788" t="str">
            <v>USD</v>
          </cell>
          <cell r="J3788">
            <v>1464310475</v>
          </cell>
          <cell r="K3788">
            <v>1461718475</v>
          </cell>
          <cell r="L3788" t="b">
            <v>0</v>
          </cell>
          <cell r="M3788">
            <v>71</v>
          </cell>
          <cell r="N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>
            <v>100</v>
          </cell>
          <cell r="H3789" t="str">
            <v>US</v>
          </cell>
          <cell r="I3789" t="str">
            <v>USD</v>
          </cell>
          <cell r="J3789">
            <v>1436587140</v>
          </cell>
          <cell r="K3789">
            <v>1434113406</v>
          </cell>
          <cell r="L3789" t="b">
            <v>0</v>
          </cell>
          <cell r="M3789">
            <v>10</v>
          </cell>
          <cell r="N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>
            <v>1</v>
          </cell>
          <cell r="H3790" t="str">
            <v>US</v>
          </cell>
          <cell r="I3790" t="str">
            <v>USD</v>
          </cell>
          <cell r="J3790">
            <v>1450887480</v>
          </cell>
          <cell r="K3790">
            <v>1448469719</v>
          </cell>
          <cell r="L3790" t="b">
            <v>0</v>
          </cell>
          <cell r="M3790">
            <v>1</v>
          </cell>
          <cell r="N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>
            <v>3</v>
          </cell>
          <cell r="H3791" t="str">
            <v>GB</v>
          </cell>
          <cell r="I3791" t="str">
            <v>GBP</v>
          </cell>
          <cell r="J3791">
            <v>1434395418</v>
          </cell>
          <cell r="K3791">
            <v>1431630618</v>
          </cell>
          <cell r="L3791" t="b">
            <v>0</v>
          </cell>
          <cell r="M3791">
            <v>4</v>
          </cell>
          <cell r="N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>
            <v>0</v>
          </cell>
          <cell r="H3792" t="str">
            <v>US</v>
          </cell>
          <cell r="I3792" t="str">
            <v>USD</v>
          </cell>
          <cell r="J3792">
            <v>1479834023</v>
          </cell>
          <cell r="K3792">
            <v>1477238423</v>
          </cell>
          <cell r="L3792" t="b">
            <v>0</v>
          </cell>
          <cell r="M3792">
            <v>0</v>
          </cell>
          <cell r="N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>
            <v>0</v>
          </cell>
          <cell r="H3793" t="str">
            <v>US</v>
          </cell>
          <cell r="I3793" t="str">
            <v>USD</v>
          </cell>
          <cell r="J3793">
            <v>1404664592</v>
          </cell>
          <cell r="K3793">
            <v>1399480592</v>
          </cell>
          <cell r="L3793" t="b">
            <v>0</v>
          </cell>
          <cell r="M3793">
            <v>0</v>
          </cell>
          <cell r="N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>
            <v>0</v>
          </cell>
          <cell r="H3794" t="str">
            <v>US</v>
          </cell>
          <cell r="I3794" t="str">
            <v>USD</v>
          </cell>
          <cell r="J3794">
            <v>1436957022</v>
          </cell>
          <cell r="K3794">
            <v>1434365022</v>
          </cell>
          <cell r="L3794" t="b">
            <v>0</v>
          </cell>
          <cell r="M3794">
            <v>2</v>
          </cell>
          <cell r="N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>
            <v>60</v>
          </cell>
          <cell r="H3795" t="str">
            <v>US</v>
          </cell>
          <cell r="I3795" t="str">
            <v>USD</v>
          </cell>
          <cell r="J3795">
            <v>1418769129</v>
          </cell>
          <cell r="K3795">
            <v>1416954729</v>
          </cell>
          <cell r="L3795" t="b">
            <v>0</v>
          </cell>
          <cell r="M3795">
            <v>24</v>
          </cell>
          <cell r="N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>
            <v>1</v>
          </cell>
          <cell r="H3796" t="str">
            <v>GB</v>
          </cell>
          <cell r="I3796" t="str">
            <v>GBP</v>
          </cell>
          <cell r="J3796">
            <v>1433685354</v>
          </cell>
          <cell r="K3796">
            <v>1431093354</v>
          </cell>
          <cell r="L3796" t="b">
            <v>0</v>
          </cell>
          <cell r="M3796">
            <v>1</v>
          </cell>
          <cell r="N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>
            <v>2</v>
          </cell>
          <cell r="H3797" t="str">
            <v>GB</v>
          </cell>
          <cell r="I3797" t="str">
            <v>GBP</v>
          </cell>
          <cell r="J3797">
            <v>1440801000</v>
          </cell>
          <cell r="K3797">
            <v>1437042490</v>
          </cell>
          <cell r="L3797" t="b">
            <v>0</v>
          </cell>
          <cell r="M3797">
            <v>2</v>
          </cell>
          <cell r="N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>
            <v>0</v>
          </cell>
          <cell r="H3798" t="str">
            <v>US</v>
          </cell>
          <cell r="I3798" t="str">
            <v>USD</v>
          </cell>
          <cell r="J3798">
            <v>1484354556</v>
          </cell>
          <cell r="K3798">
            <v>1479170556</v>
          </cell>
          <cell r="L3798" t="b">
            <v>0</v>
          </cell>
          <cell r="M3798">
            <v>1</v>
          </cell>
          <cell r="N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>
            <v>90</v>
          </cell>
          <cell r="H3799" t="str">
            <v>US</v>
          </cell>
          <cell r="I3799" t="str">
            <v>USD</v>
          </cell>
          <cell r="J3799">
            <v>1429564165</v>
          </cell>
          <cell r="K3799">
            <v>1426972165</v>
          </cell>
          <cell r="L3799" t="b">
            <v>0</v>
          </cell>
          <cell r="M3799">
            <v>37</v>
          </cell>
          <cell r="N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>
            <v>1</v>
          </cell>
          <cell r="H3800" t="str">
            <v>US</v>
          </cell>
          <cell r="I3800" t="str">
            <v>USD</v>
          </cell>
          <cell r="J3800">
            <v>1407691248</v>
          </cell>
          <cell r="K3800">
            <v>1405099248</v>
          </cell>
          <cell r="L3800" t="b">
            <v>0</v>
          </cell>
          <cell r="M3800">
            <v>5</v>
          </cell>
          <cell r="N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>
            <v>4</v>
          </cell>
          <cell r="H3801" t="str">
            <v>US</v>
          </cell>
          <cell r="I3801" t="str">
            <v>USD</v>
          </cell>
          <cell r="J3801">
            <v>1457734843</v>
          </cell>
          <cell r="K3801">
            <v>1455142843</v>
          </cell>
          <cell r="L3801" t="b">
            <v>0</v>
          </cell>
          <cell r="M3801">
            <v>4</v>
          </cell>
          <cell r="N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>
            <v>4</v>
          </cell>
          <cell r="H3802" t="str">
            <v>US</v>
          </cell>
          <cell r="I3802" t="str">
            <v>USD</v>
          </cell>
          <cell r="J3802">
            <v>1420952340</v>
          </cell>
          <cell r="K3802">
            <v>1418146883</v>
          </cell>
          <cell r="L3802" t="b">
            <v>0</v>
          </cell>
          <cell r="M3802">
            <v>16</v>
          </cell>
          <cell r="N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>
            <v>9</v>
          </cell>
          <cell r="H3803" t="str">
            <v>US</v>
          </cell>
          <cell r="I3803" t="str">
            <v>USD</v>
          </cell>
          <cell r="J3803">
            <v>1420215216</v>
          </cell>
          <cell r="K3803">
            <v>1417536816</v>
          </cell>
          <cell r="L3803" t="b">
            <v>0</v>
          </cell>
          <cell r="M3803">
            <v>9</v>
          </cell>
          <cell r="N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>
            <v>0</v>
          </cell>
          <cell r="H3804" t="str">
            <v>US</v>
          </cell>
          <cell r="I3804" t="str">
            <v>USD</v>
          </cell>
          <cell r="J3804">
            <v>1445482906</v>
          </cell>
          <cell r="K3804">
            <v>1442890906</v>
          </cell>
          <cell r="L3804" t="b">
            <v>0</v>
          </cell>
          <cell r="M3804">
            <v>0</v>
          </cell>
          <cell r="N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>
            <v>20</v>
          </cell>
          <cell r="H3805" t="str">
            <v>US</v>
          </cell>
          <cell r="I3805" t="str">
            <v>USD</v>
          </cell>
          <cell r="J3805">
            <v>1457133568</v>
          </cell>
          <cell r="K3805">
            <v>1454541568</v>
          </cell>
          <cell r="L3805" t="b">
            <v>0</v>
          </cell>
          <cell r="M3805">
            <v>40</v>
          </cell>
          <cell r="N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>
            <v>0</v>
          </cell>
          <cell r="H3806" t="str">
            <v>US</v>
          </cell>
          <cell r="I3806" t="str">
            <v>USD</v>
          </cell>
          <cell r="J3806">
            <v>1469948400</v>
          </cell>
          <cell r="K3806">
            <v>1465172024</v>
          </cell>
          <cell r="L3806" t="b">
            <v>0</v>
          </cell>
          <cell r="M3806">
            <v>0</v>
          </cell>
          <cell r="N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>
            <v>0</v>
          </cell>
          <cell r="H3807" t="str">
            <v>US</v>
          </cell>
          <cell r="I3807" t="str">
            <v>USD</v>
          </cell>
          <cell r="J3807">
            <v>1411852640</v>
          </cell>
          <cell r="K3807">
            <v>1406668640</v>
          </cell>
          <cell r="L3807" t="b">
            <v>0</v>
          </cell>
          <cell r="M3807">
            <v>2</v>
          </cell>
          <cell r="N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>
            <v>0</v>
          </cell>
          <cell r="H3808" t="str">
            <v>AU</v>
          </cell>
          <cell r="I3808" t="str">
            <v>AUD</v>
          </cell>
          <cell r="J3808">
            <v>1404022381</v>
          </cell>
          <cell r="K3808">
            <v>1402294381</v>
          </cell>
          <cell r="L3808" t="b">
            <v>0</v>
          </cell>
          <cell r="M3808">
            <v>1</v>
          </cell>
          <cell r="N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>
            <v>30</v>
          </cell>
          <cell r="H3809" t="str">
            <v>US</v>
          </cell>
          <cell r="I3809" t="str">
            <v>USD</v>
          </cell>
          <cell r="J3809">
            <v>1428097739</v>
          </cell>
          <cell r="K3809">
            <v>1427492939</v>
          </cell>
          <cell r="L3809" t="b">
            <v>0</v>
          </cell>
          <cell r="M3809">
            <v>9</v>
          </cell>
          <cell r="N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>
            <v>100</v>
          </cell>
          <cell r="H3810" t="str">
            <v>GB</v>
          </cell>
          <cell r="I3810" t="str">
            <v>GBP</v>
          </cell>
          <cell r="J3810">
            <v>1429955619</v>
          </cell>
          <cell r="K3810">
            <v>1424775219</v>
          </cell>
          <cell r="L3810" t="b">
            <v>0</v>
          </cell>
          <cell r="M3810">
            <v>24</v>
          </cell>
          <cell r="N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>
            <v>101</v>
          </cell>
          <cell r="H3811" t="str">
            <v>GB</v>
          </cell>
          <cell r="I3811" t="str">
            <v>GBP</v>
          </cell>
          <cell r="J3811">
            <v>1406761200</v>
          </cell>
          <cell r="K3811">
            <v>1402403907</v>
          </cell>
          <cell r="L3811" t="b">
            <v>0</v>
          </cell>
          <cell r="M3811">
            <v>38</v>
          </cell>
          <cell r="N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>
            <v>122</v>
          </cell>
          <cell r="H3812" t="str">
            <v>US</v>
          </cell>
          <cell r="I3812" t="str">
            <v>USD</v>
          </cell>
          <cell r="J3812">
            <v>1426965758</v>
          </cell>
          <cell r="K3812">
            <v>1424377358</v>
          </cell>
          <cell r="L3812" t="b">
            <v>0</v>
          </cell>
          <cell r="M3812">
            <v>26</v>
          </cell>
          <cell r="N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>
            <v>330</v>
          </cell>
          <cell r="H3813" t="str">
            <v>GB</v>
          </cell>
          <cell r="I3813" t="str">
            <v>GBP</v>
          </cell>
          <cell r="J3813">
            <v>1464692400</v>
          </cell>
          <cell r="K3813">
            <v>1461769373</v>
          </cell>
          <cell r="L3813" t="b">
            <v>0</v>
          </cell>
          <cell r="M3813">
            <v>19</v>
          </cell>
          <cell r="N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>
            <v>110</v>
          </cell>
          <cell r="H3814" t="str">
            <v>CA</v>
          </cell>
          <cell r="I3814" t="str">
            <v>CAD</v>
          </cell>
          <cell r="J3814">
            <v>1433131140</v>
          </cell>
          <cell r="K3814">
            <v>1429120908</v>
          </cell>
          <cell r="L3814" t="b">
            <v>0</v>
          </cell>
          <cell r="M3814">
            <v>11</v>
          </cell>
          <cell r="N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>
            <v>101</v>
          </cell>
          <cell r="H3815" t="str">
            <v>US</v>
          </cell>
          <cell r="I3815" t="str">
            <v>USD</v>
          </cell>
          <cell r="J3815">
            <v>1465940580</v>
          </cell>
          <cell r="K3815">
            <v>1462603021</v>
          </cell>
          <cell r="L3815" t="b">
            <v>0</v>
          </cell>
          <cell r="M3815">
            <v>27</v>
          </cell>
          <cell r="N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>
            <v>140</v>
          </cell>
          <cell r="H3816" t="str">
            <v>US</v>
          </cell>
          <cell r="I3816" t="str">
            <v>USD</v>
          </cell>
          <cell r="J3816">
            <v>1427860740</v>
          </cell>
          <cell r="K3816">
            <v>1424727712</v>
          </cell>
          <cell r="L3816" t="b">
            <v>0</v>
          </cell>
          <cell r="M3816">
            <v>34</v>
          </cell>
          <cell r="N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>
            <v>100</v>
          </cell>
          <cell r="H3817" t="str">
            <v>GB</v>
          </cell>
          <cell r="I3817" t="str">
            <v>GBP</v>
          </cell>
          <cell r="J3817">
            <v>1440111600</v>
          </cell>
          <cell r="K3817">
            <v>1437545657</v>
          </cell>
          <cell r="L3817" t="b">
            <v>0</v>
          </cell>
          <cell r="M3817">
            <v>20</v>
          </cell>
          <cell r="N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>
            <v>119</v>
          </cell>
          <cell r="H3818" t="str">
            <v>US</v>
          </cell>
          <cell r="I3818" t="str">
            <v>USD</v>
          </cell>
          <cell r="J3818">
            <v>1405614823</v>
          </cell>
          <cell r="K3818">
            <v>1403022823</v>
          </cell>
          <cell r="L3818" t="b">
            <v>0</v>
          </cell>
          <cell r="M3818">
            <v>37</v>
          </cell>
          <cell r="N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>
            <v>107</v>
          </cell>
          <cell r="H3819" t="str">
            <v>US</v>
          </cell>
          <cell r="I3819" t="str">
            <v>USD</v>
          </cell>
          <cell r="J3819">
            <v>1445659140</v>
          </cell>
          <cell r="K3819">
            <v>1444236216</v>
          </cell>
          <cell r="L3819" t="b">
            <v>0</v>
          </cell>
          <cell r="M3819">
            <v>20</v>
          </cell>
          <cell r="N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>
            <v>228</v>
          </cell>
          <cell r="H3820" t="str">
            <v>US</v>
          </cell>
          <cell r="I3820" t="str">
            <v>USD</v>
          </cell>
          <cell r="J3820">
            <v>1426187582</v>
          </cell>
          <cell r="K3820">
            <v>1423599182</v>
          </cell>
          <cell r="L3820" t="b">
            <v>0</v>
          </cell>
          <cell r="M3820">
            <v>10</v>
          </cell>
          <cell r="N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>
            <v>106</v>
          </cell>
          <cell r="H3821" t="str">
            <v>US</v>
          </cell>
          <cell r="I3821" t="str">
            <v>USD</v>
          </cell>
          <cell r="J3821">
            <v>1437166920</v>
          </cell>
          <cell r="K3821">
            <v>1435554104</v>
          </cell>
          <cell r="L3821" t="b">
            <v>0</v>
          </cell>
          <cell r="M3821">
            <v>26</v>
          </cell>
          <cell r="N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>
            <v>143</v>
          </cell>
          <cell r="H3822" t="str">
            <v>GB</v>
          </cell>
          <cell r="I3822" t="str">
            <v>GBP</v>
          </cell>
          <cell r="J3822">
            <v>1436110717</v>
          </cell>
          <cell r="K3822">
            <v>1433518717</v>
          </cell>
          <cell r="L3822" t="b">
            <v>0</v>
          </cell>
          <cell r="M3822">
            <v>20</v>
          </cell>
          <cell r="N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>
            <v>105</v>
          </cell>
          <cell r="H3823" t="str">
            <v>US</v>
          </cell>
          <cell r="I3823" t="str">
            <v>USD</v>
          </cell>
          <cell r="J3823">
            <v>1451881207</v>
          </cell>
          <cell r="K3823">
            <v>1449116407</v>
          </cell>
          <cell r="L3823" t="b">
            <v>0</v>
          </cell>
          <cell r="M3823">
            <v>46</v>
          </cell>
          <cell r="N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>
            <v>110</v>
          </cell>
          <cell r="H3824" t="str">
            <v>DE</v>
          </cell>
          <cell r="I3824" t="str">
            <v>EUR</v>
          </cell>
          <cell r="J3824">
            <v>1453244340</v>
          </cell>
          <cell r="K3824">
            <v>1448136417</v>
          </cell>
          <cell r="L3824" t="b">
            <v>0</v>
          </cell>
          <cell r="M3824">
            <v>76</v>
          </cell>
          <cell r="N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>
            <v>106</v>
          </cell>
          <cell r="H3825" t="str">
            <v>US</v>
          </cell>
          <cell r="I3825" t="str">
            <v>USD</v>
          </cell>
          <cell r="J3825">
            <v>1437364740</v>
          </cell>
          <cell r="K3825">
            <v>1434405044</v>
          </cell>
          <cell r="L3825" t="b">
            <v>0</v>
          </cell>
          <cell r="M3825">
            <v>41</v>
          </cell>
          <cell r="N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>
            <v>108</v>
          </cell>
          <cell r="H3826" t="str">
            <v>GB</v>
          </cell>
          <cell r="I3826" t="str">
            <v>GBP</v>
          </cell>
          <cell r="J3826">
            <v>1470058860</v>
          </cell>
          <cell r="K3826">
            <v>1469026903</v>
          </cell>
          <cell r="L3826" t="b">
            <v>0</v>
          </cell>
          <cell r="M3826">
            <v>7</v>
          </cell>
          <cell r="N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>
            <v>105</v>
          </cell>
          <cell r="H3827" t="str">
            <v>US</v>
          </cell>
          <cell r="I3827" t="str">
            <v>USD</v>
          </cell>
          <cell r="J3827">
            <v>1434505214</v>
          </cell>
          <cell r="K3827">
            <v>1432690814</v>
          </cell>
          <cell r="L3827" t="b">
            <v>0</v>
          </cell>
          <cell r="M3827">
            <v>49</v>
          </cell>
          <cell r="N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>
            <v>119</v>
          </cell>
          <cell r="H3828" t="str">
            <v>GB</v>
          </cell>
          <cell r="I3828" t="str">
            <v>GBP</v>
          </cell>
          <cell r="J3828">
            <v>1430993394</v>
          </cell>
          <cell r="K3828">
            <v>1428401394</v>
          </cell>
          <cell r="L3828" t="b">
            <v>0</v>
          </cell>
          <cell r="M3828">
            <v>26</v>
          </cell>
          <cell r="N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>
            <v>153</v>
          </cell>
          <cell r="H3829" t="str">
            <v>GB</v>
          </cell>
          <cell r="I3829" t="str">
            <v>GBP</v>
          </cell>
          <cell r="J3829">
            <v>1427414400</v>
          </cell>
          <cell r="K3829">
            <v>1422656201</v>
          </cell>
          <cell r="L3829" t="b">
            <v>0</v>
          </cell>
          <cell r="M3829">
            <v>65</v>
          </cell>
          <cell r="N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>
            <v>100</v>
          </cell>
          <cell r="H3830" t="str">
            <v>US</v>
          </cell>
          <cell r="I3830" t="str">
            <v>USD</v>
          </cell>
          <cell r="J3830">
            <v>1420033187</v>
          </cell>
          <cell r="K3830">
            <v>1414845587</v>
          </cell>
          <cell r="L3830" t="b">
            <v>0</v>
          </cell>
          <cell r="M3830">
            <v>28</v>
          </cell>
          <cell r="N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>
            <v>100</v>
          </cell>
          <cell r="H3831" t="str">
            <v>US</v>
          </cell>
          <cell r="I3831" t="str">
            <v>USD</v>
          </cell>
          <cell r="J3831">
            <v>1472676371</v>
          </cell>
          <cell r="K3831">
            <v>1470948371</v>
          </cell>
          <cell r="L3831" t="b">
            <v>0</v>
          </cell>
          <cell r="M3831">
            <v>8</v>
          </cell>
          <cell r="N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>
            <v>225</v>
          </cell>
          <cell r="H3832" t="str">
            <v>US</v>
          </cell>
          <cell r="I3832" t="str">
            <v>USD</v>
          </cell>
          <cell r="J3832">
            <v>1464371211</v>
          </cell>
          <cell r="K3832">
            <v>1463161611</v>
          </cell>
          <cell r="L3832" t="b">
            <v>0</v>
          </cell>
          <cell r="M3832">
            <v>3</v>
          </cell>
          <cell r="N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>
            <v>106</v>
          </cell>
          <cell r="H3833" t="str">
            <v>US</v>
          </cell>
          <cell r="I3833" t="str">
            <v>USD</v>
          </cell>
          <cell r="J3833">
            <v>1415222545</v>
          </cell>
          <cell r="K3833">
            <v>1413404545</v>
          </cell>
          <cell r="L3833" t="b">
            <v>0</v>
          </cell>
          <cell r="M3833">
            <v>9</v>
          </cell>
          <cell r="N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>
            <v>105</v>
          </cell>
          <cell r="H3834" t="str">
            <v>US</v>
          </cell>
          <cell r="I3834" t="str">
            <v>USD</v>
          </cell>
          <cell r="J3834">
            <v>1455936335</v>
          </cell>
          <cell r="K3834">
            <v>1452048335</v>
          </cell>
          <cell r="L3834" t="b">
            <v>0</v>
          </cell>
          <cell r="M3834">
            <v>9</v>
          </cell>
          <cell r="N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>
            <v>117</v>
          </cell>
          <cell r="H3835" t="str">
            <v>CA</v>
          </cell>
          <cell r="I3835" t="str">
            <v>CAD</v>
          </cell>
          <cell r="J3835">
            <v>1417460940</v>
          </cell>
          <cell r="K3835">
            <v>1416516972</v>
          </cell>
          <cell r="L3835" t="b">
            <v>0</v>
          </cell>
          <cell r="M3835">
            <v>20</v>
          </cell>
          <cell r="N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>
            <v>109</v>
          </cell>
          <cell r="H3836" t="str">
            <v>GB</v>
          </cell>
          <cell r="I3836" t="str">
            <v>GBP</v>
          </cell>
          <cell r="J3836">
            <v>1434624067</v>
          </cell>
          <cell r="K3836">
            <v>1432032067</v>
          </cell>
          <cell r="L3836" t="b">
            <v>0</v>
          </cell>
          <cell r="M3836">
            <v>57</v>
          </cell>
          <cell r="N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>
            <v>160</v>
          </cell>
          <cell r="H3837" t="str">
            <v>GB</v>
          </cell>
          <cell r="I3837" t="str">
            <v>GBP</v>
          </cell>
          <cell r="J3837">
            <v>1461278208</v>
          </cell>
          <cell r="K3837">
            <v>1459463808</v>
          </cell>
          <cell r="L3837" t="b">
            <v>0</v>
          </cell>
          <cell r="M3837">
            <v>8</v>
          </cell>
          <cell r="N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>
            <v>113</v>
          </cell>
          <cell r="H3838" t="str">
            <v>US</v>
          </cell>
          <cell r="I3838" t="str">
            <v>USD</v>
          </cell>
          <cell r="J3838">
            <v>1470197340</v>
          </cell>
          <cell r="K3838">
            <v>1467497652</v>
          </cell>
          <cell r="L3838" t="b">
            <v>0</v>
          </cell>
          <cell r="M3838">
            <v>14</v>
          </cell>
          <cell r="N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>
            <v>102</v>
          </cell>
          <cell r="H3839" t="str">
            <v>GB</v>
          </cell>
          <cell r="I3839" t="str">
            <v>GBP</v>
          </cell>
          <cell r="J3839">
            <v>1435947758</v>
          </cell>
          <cell r="K3839">
            <v>1432837358</v>
          </cell>
          <cell r="L3839" t="b">
            <v>0</v>
          </cell>
          <cell r="M3839">
            <v>17</v>
          </cell>
          <cell r="N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>
            <v>101</v>
          </cell>
          <cell r="H3840" t="str">
            <v>SE</v>
          </cell>
          <cell r="I3840" t="str">
            <v>SEK</v>
          </cell>
          <cell r="J3840">
            <v>1432314209</v>
          </cell>
          <cell r="K3840">
            <v>1429722209</v>
          </cell>
          <cell r="L3840" t="b">
            <v>0</v>
          </cell>
          <cell r="M3840">
            <v>100</v>
          </cell>
          <cell r="N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>
            <v>101</v>
          </cell>
          <cell r="H3841" t="str">
            <v>US</v>
          </cell>
          <cell r="I3841" t="str">
            <v>USD</v>
          </cell>
          <cell r="J3841">
            <v>1438226724</v>
          </cell>
          <cell r="K3841">
            <v>1433042724</v>
          </cell>
          <cell r="L3841" t="b">
            <v>0</v>
          </cell>
          <cell r="M3841">
            <v>32</v>
          </cell>
          <cell r="N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>
            <v>6500</v>
          </cell>
          <cell r="H3842" t="str">
            <v>GB</v>
          </cell>
          <cell r="I3842" t="str">
            <v>GBP</v>
          </cell>
          <cell r="J3842">
            <v>1459180229</v>
          </cell>
          <cell r="K3842">
            <v>1457023829</v>
          </cell>
          <cell r="L3842" t="b">
            <v>0</v>
          </cell>
          <cell r="M3842">
            <v>3</v>
          </cell>
          <cell r="N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>
            <v>9</v>
          </cell>
          <cell r="H3843" t="str">
            <v>US</v>
          </cell>
          <cell r="I3843" t="str">
            <v>USD</v>
          </cell>
          <cell r="J3843">
            <v>1405882287</v>
          </cell>
          <cell r="K3843">
            <v>1400698287</v>
          </cell>
          <cell r="L3843" t="b">
            <v>1</v>
          </cell>
          <cell r="M3843">
            <v>34</v>
          </cell>
          <cell r="N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>
            <v>22</v>
          </cell>
          <cell r="H3844" t="str">
            <v>GB</v>
          </cell>
          <cell r="I3844" t="str">
            <v>GBP</v>
          </cell>
          <cell r="J3844">
            <v>1399809052</v>
          </cell>
          <cell r="K3844">
            <v>1397217052</v>
          </cell>
          <cell r="L3844" t="b">
            <v>1</v>
          </cell>
          <cell r="M3844">
            <v>23</v>
          </cell>
          <cell r="N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>
            <v>21</v>
          </cell>
          <cell r="H3845" t="str">
            <v>US</v>
          </cell>
          <cell r="I3845" t="str">
            <v>USD</v>
          </cell>
          <cell r="J3845">
            <v>1401587064</v>
          </cell>
          <cell r="K3845">
            <v>1399427064</v>
          </cell>
          <cell r="L3845" t="b">
            <v>1</v>
          </cell>
          <cell r="M3845">
            <v>19</v>
          </cell>
          <cell r="N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>
            <v>41</v>
          </cell>
          <cell r="H3846" t="str">
            <v>US</v>
          </cell>
          <cell r="I3846" t="str">
            <v>USD</v>
          </cell>
          <cell r="J3846">
            <v>1401778740</v>
          </cell>
          <cell r="K3846">
            <v>1399474134</v>
          </cell>
          <cell r="L3846" t="b">
            <v>1</v>
          </cell>
          <cell r="M3846">
            <v>50</v>
          </cell>
          <cell r="N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>
            <v>2</v>
          </cell>
          <cell r="H3847" t="str">
            <v>US</v>
          </cell>
          <cell r="I3847" t="str">
            <v>USD</v>
          </cell>
          <cell r="J3847">
            <v>1443711774</v>
          </cell>
          <cell r="K3847">
            <v>1441119774</v>
          </cell>
          <cell r="L3847" t="b">
            <v>1</v>
          </cell>
          <cell r="M3847">
            <v>12</v>
          </cell>
          <cell r="N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>
            <v>3</v>
          </cell>
          <cell r="H3848" t="str">
            <v>US</v>
          </cell>
          <cell r="I3848" t="str">
            <v>USD</v>
          </cell>
          <cell r="J3848">
            <v>1412405940</v>
          </cell>
          <cell r="K3848">
            <v>1409721542</v>
          </cell>
          <cell r="L3848" t="b">
            <v>1</v>
          </cell>
          <cell r="M3848">
            <v>8</v>
          </cell>
          <cell r="N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>
            <v>16</v>
          </cell>
          <cell r="H3849" t="str">
            <v>US</v>
          </cell>
          <cell r="I3849" t="str">
            <v>USD</v>
          </cell>
          <cell r="J3849">
            <v>1437283391</v>
          </cell>
          <cell r="K3849">
            <v>1433395391</v>
          </cell>
          <cell r="L3849" t="b">
            <v>1</v>
          </cell>
          <cell r="M3849">
            <v>9</v>
          </cell>
          <cell r="N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>
            <v>16</v>
          </cell>
          <cell r="H3850" t="str">
            <v>US</v>
          </cell>
          <cell r="I3850" t="str">
            <v>USD</v>
          </cell>
          <cell r="J3850">
            <v>1445196989</v>
          </cell>
          <cell r="K3850">
            <v>1442604989</v>
          </cell>
          <cell r="L3850" t="b">
            <v>1</v>
          </cell>
          <cell r="M3850">
            <v>43</v>
          </cell>
          <cell r="N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>
            <v>7</v>
          </cell>
          <cell r="H3851" t="str">
            <v>DE</v>
          </cell>
          <cell r="I3851" t="str">
            <v>EUR</v>
          </cell>
          <cell r="J3851">
            <v>1434047084</v>
          </cell>
          <cell r="K3851">
            <v>1431455084</v>
          </cell>
          <cell r="L3851" t="b">
            <v>1</v>
          </cell>
          <cell r="M3851">
            <v>28</v>
          </cell>
          <cell r="N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>
            <v>4</v>
          </cell>
          <cell r="H3852" t="str">
            <v>US</v>
          </cell>
          <cell r="I3852" t="str">
            <v>USD</v>
          </cell>
          <cell r="J3852">
            <v>1420081143</v>
          </cell>
          <cell r="K3852">
            <v>1417489143</v>
          </cell>
          <cell r="L3852" t="b">
            <v>1</v>
          </cell>
          <cell r="M3852">
            <v>4</v>
          </cell>
          <cell r="N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>
            <v>34</v>
          </cell>
          <cell r="H3853" t="str">
            <v>GB</v>
          </cell>
          <cell r="I3853" t="str">
            <v>GBP</v>
          </cell>
          <cell r="J3853">
            <v>1437129179</v>
          </cell>
          <cell r="K3853">
            <v>1434537179</v>
          </cell>
          <cell r="L3853" t="b">
            <v>1</v>
          </cell>
          <cell r="M3853">
            <v>24</v>
          </cell>
          <cell r="N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>
            <v>0</v>
          </cell>
          <cell r="H3854" t="str">
            <v>US</v>
          </cell>
          <cell r="I3854" t="str">
            <v>USD</v>
          </cell>
          <cell r="J3854">
            <v>1427427276</v>
          </cell>
          <cell r="K3854">
            <v>1425270876</v>
          </cell>
          <cell r="L3854" t="b">
            <v>0</v>
          </cell>
          <cell r="M3854">
            <v>2</v>
          </cell>
          <cell r="N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>
            <v>0</v>
          </cell>
          <cell r="H3855" t="str">
            <v>US</v>
          </cell>
          <cell r="I3855" t="str">
            <v>USD</v>
          </cell>
          <cell r="J3855">
            <v>1409602178</v>
          </cell>
          <cell r="K3855">
            <v>1406578178</v>
          </cell>
          <cell r="L3855" t="b">
            <v>0</v>
          </cell>
          <cell r="M3855">
            <v>2</v>
          </cell>
          <cell r="N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>
            <v>16</v>
          </cell>
          <cell r="H3856" t="str">
            <v>US</v>
          </cell>
          <cell r="I3856" t="str">
            <v>USD</v>
          </cell>
          <cell r="J3856">
            <v>1431206058</v>
          </cell>
          <cell r="K3856">
            <v>1428614058</v>
          </cell>
          <cell r="L3856" t="b">
            <v>0</v>
          </cell>
          <cell r="M3856">
            <v>20</v>
          </cell>
          <cell r="N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>
            <v>3</v>
          </cell>
          <cell r="H3857" t="str">
            <v>US</v>
          </cell>
          <cell r="I3857" t="str">
            <v>USD</v>
          </cell>
          <cell r="J3857">
            <v>1427408271</v>
          </cell>
          <cell r="K3857">
            <v>1424819871</v>
          </cell>
          <cell r="L3857" t="b">
            <v>0</v>
          </cell>
          <cell r="M3857">
            <v>1</v>
          </cell>
          <cell r="N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>
            <v>0</v>
          </cell>
          <cell r="H3858" t="str">
            <v>US</v>
          </cell>
          <cell r="I3858" t="str">
            <v>USD</v>
          </cell>
          <cell r="J3858">
            <v>1425833403</v>
          </cell>
          <cell r="K3858">
            <v>1423245003</v>
          </cell>
          <cell r="L3858" t="b">
            <v>0</v>
          </cell>
          <cell r="M3858">
            <v>1</v>
          </cell>
          <cell r="N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>
            <v>5</v>
          </cell>
          <cell r="H3859" t="str">
            <v>US</v>
          </cell>
          <cell r="I3859" t="str">
            <v>USD</v>
          </cell>
          <cell r="J3859">
            <v>1406913120</v>
          </cell>
          <cell r="K3859">
            <v>1404927690</v>
          </cell>
          <cell r="L3859" t="b">
            <v>0</v>
          </cell>
          <cell r="M3859">
            <v>4</v>
          </cell>
          <cell r="N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>
            <v>2</v>
          </cell>
          <cell r="H3860" t="str">
            <v>GB</v>
          </cell>
          <cell r="I3860" t="str">
            <v>GBP</v>
          </cell>
          <cell r="J3860">
            <v>1432328400</v>
          </cell>
          <cell r="K3860">
            <v>1430734844</v>
          </cell>
          <cell r="L3860" t="b">
            <v>0</v>
          </cell>
          <cell r="M3860">
            <v>1</v>
          </cell>
          <cell r="N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>
            <v>0</v>
          </cell>
          <cell r="H3861" t="str">
            <v>US</v>
          </cell>
          <cell r="I3861" t="str">
            <v>USD</v>
          </cell>
          <cell r="J3861">
            <v>1403730000</v>
          </cell>
          <cell r="K3861">
            <v>1401485207</v>
          </cell>
          <cell r="L3861" t="b">
            <v>0</v>
          </cell>
          <cell r="M3861">
            <v>1</v>
          </cell>
          <cell r="N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>
            <v>18</v>
          </cell>
          <cell r="H3862" t="str">
            <v>US</v>
          </cell>
          <cell r="I3862" t="str">
            <v>USD</v>
          </cell>
          <cell r="J3862">
            <v>1407858710</v>
          </cell>
          <cell r="K3862">
            <v>1405266710</v>
          </cell>
          <cell r="L3862" t="b">
            <v>0</v>
          </cell>
          <cell r="M3862">
            <v>13</v>
          </cell>
          <cell r="N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>
            <v>5</v>
          </cell>
          <cell r="H3863" t="str">
            <v>US</v>
          </cell>
          <cell r="I3863" t="str">
            <v>USD</v>
          </cell>
          <cell r="J3863">
            <v>1415828820</v>
          </cell>
          <cell r="K3863">
            <v>1412258977</v>
          </cell>
          <cell r="L3863" t="b">
            <v>0</v>
          </cell>
          <cell r="M3863">
            <v>1</v>
          </cell>
          <cell r="N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>
            <v>0</v>
          </cell>
          <cell r="H3864" t="str">
            <v>US</v>
          </cell>
          <cell r="I3864" t="str">
            <v>USD</v>
          </cell>
          <cell r="J3864">
            <v>1473699540</v>
          </cell>
          <cell r="K3864">
            <v>1472451356</v>
          </cell>
          <cell r="L3864" t="b">
            <v>0</v>
          </cell>
          <cell r="M3864">
            <v>1</v>
          </cell>
          <cell r="N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>
            <v>0</v>
          </cell>
          <cell r="H3865" t="str">
            <v>US</v>
          </cell>
          <cell r="I3865" t="str">
            <v>USD</v>
          </cell>
          <cell r="J3865">
            <v>1446739905</v>
          </cell>
          <cell r="K3865">
            <v>1441552305</v>
          </cell>
          <cell r="L3865" t="b">
            <v>0</v>
          </cell>
          <cell r="M3865">
            <v>0</v>
          </cell>
          <cell r="N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>
            <v>1</v>
          </cell>
          <cell r="H3866" t="str">
            <v>US</v>
          </cell>
          <cell r="I3866" t="str">
            <v>USD</v>
          </cell>
          <cell r="J3866">
            <v>1447799054</v>
          </cell>
          <cell r="K3866">
            <v>1445203454</v>
          </cell>
          <cell r="L3866" t="b">
            <v>0</v>
          </cell>
          <cell r="M3866">
            <v>3</v>
          </cell>
          <cell r="N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>
            <v>27</v>
          </cell>
          <cell r="H3867" t="str">
            <v>CA</v>
          </cell>
          <cell r="I3867" t="str">
            <v>CAD</v>
          </cell>
          <cell r="J3867">
            <v>1409376600</v>
          </cell>
          <cell r="K3867">
            <v>1405957098</v>
          </cell>
          <cell r="L3867" t="b">
            <v>0</v>
          </cell>
          <cell r="M3867">
            <v>14</v>
          </cell>
          <cell r="N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>
            <v>1</v>
          </cell>
          <cell r="H3868" t="str">
            <v>US</v>
          </cell>
          <cell r="I3868" t="str">
            <v>USD</v>
          </cell>
          <cell r="J3868">
            <v>1458703740</v>
          </cell>
          <cell r="K3868">
            <v>1454453021</v>
          </cell>
          <cell r="L3868" t="b">
            <v>0</v>
          </cell>
          <cell r="M3868">
            <v>2</v>
          </cell>
          <cell r="N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>
            <v>13</v>
          </cell>
          <cell r="H3869" t="str">
            <v>US</v>
          </cell>
          <cell r="I3869" t="str">
            <v>USD</v>
          </cell>
          <cell r="J3869">
            <v>1466278339</v>
          </cell>
          <cell r="K3869">
            <v>1463686339</v>
          </cell>
          <cell r="L3869" t="b">
            <v>0</v>
          </cell>
          <cell r="M3869">
            <v>5</v>
          </cell>
          <cell r="N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>
            <v>0</v>
          </cell>
          <cell r="H3870" t="str">
            <v>GB</v>
          </cell>
          <cell r="I3870" t="str">
            <v>GBP</v>
          </cell>
          <cell r="J3870">
            <v>1410191405</v>
          </cell>
          <cell r="K3870">
            <v>1408031405</v>
          </cell>
          <cell r="L3870" t="b">
            <v>0</v>
          </cell>
          <cell r="M3870">
            <v>1</v>
          </cell>
          <cell r="N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>
            <v>3</v>
          </cell>
          <cell r="H3871" t="str">
            <v>US</v>
          </cell>
          <cell r="I3871" t="str">
            <v>USD</v>
          </cell>
          <cell r="J3871">
            <v>1426302660</v>
          </cell>
          <cell r="K3871">
            <v>1423761792</v>
          </cell>
          <cell r="L3871" t="b">
            <v>0</v>
          </cell>
          <cell r="M3871">
            <v>15</v>
          </cell>
          <cell r="N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>
            <v>15</v>
          </cell>
          <cell r="H3872" t="str">
            <v>US</v>
          </cell>
          <cell r="I3872" t="str">
            <v>USD</v>
          </cell>
          <cell r="J3872">
            <v>1404360478</v>
          </cell>
          <cell r="K3872">
            <v>1401768478</v>
          </cell>
          <cell r="L3872" t="b">
            <v>0</v>
          </cell>
          <cell r="M3872">
            <v>10</v>
          </cell>
          <cell r="N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>
            <v>3</v>
          </cell>
          <cell r="H3873" t="str">
            <v>US</v>
          </cell>
          <cell r="I3873" t="str">
            <v>USD</v>
          </cell>
          <cell r="J3873">
            <v>1490809450</v>
          </cell>
          <cell r="K3873">
            <v>1485629050</v>
          </cell>
          <cell r="L3873" t="b">
            <v>0</v>
          </cell>
          <cell r="M3873">
            <v>3</v>
          </cell>
          <cell r="N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>
            <v>0</v>
          </cell>
          <cell r="H3874" t="str">
            <v>US</v>
          </cell>
          <cell r="I3874" t="str">
            <v>USD</v>
          </cell>
          <cell r="J3874">
            <v>1439522996</v>
          </cell>
          <cell r="K3874">
            <v>1435202996</v>
          </cell>
          <cell r="L3874" t="b">
            <v>0</v>
          </cell>
          <cell r="M3874">
            <v>0</v>
          </cell>
          <cell r="N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>
            <v>0</v>
          </cell>
          <cell r="H3875" t="str">
            <v>US</v>
          </cell>
          <cell r="I3875" t="str">
            <v>USD</v>
          </cell>
          <cell r="J3875">
            <v>1444322535</v>
          </cell>
          <cell r="K3875">
            <v>1441730535</v>
          </cell>
          <cell r="L3875" t="b">
            <v>0</v>
          </cell>
          <cell r="M3875">
            <v>0</v>
          </cell>
          <cell r="N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>
            <v>0</v>
          </cell>
          <cell r="H3876" t="str">
            <v>NZ</v>
          </cell>
          <cell r="I3876" t="str">
            <v>NZD</v>
          </cell>
          <cell r="J3876">
            <v>1422061200</v>
          </cell>
          <cell r="K3876">
            <v>1420244622</v>
          </cell>
          <cell r="L3876" t="b">
            <v>0</v>
          </cell>
          <cell r="M3876">
            <v>0</v>
          </cell>
          <cell r="N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>
            <v>0</v>
          </cell>
          <cell r="H3877" t="str">
            <v>DK</v>
          </cell>
          <cell r="I3877" t="str">
            <v>DKK</v>
          </cell>
          <cell r="J3877">
            <v>1472896800</v>
          </cell>
          <cell r="K3877">
            <v>1472804365</v>
          </cell>
          <cell r="L3877" t="b">
            <v>0</v>
          </cell>
          <cell r="M3877">
            <v>0</v>
          </cell>
          <cell r="N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>
            <v>53</v>
          </cell>
          <cell r="H3878" t="str">
            <v>GB</v>
          </cell>
          <cell r="I3878" t="str">
            <v>GBP</v>
          </cell>
          <cell r="J3878">
            <v>1454425128</v>
          </cell>
          <cell r="K3878">
            <v>1451833128</v>
          </cell>
          <cell r="L3878" t="b">
            <v>0</v>
          </cell>
          <cell r="M3878">
            <v>46</v>
          </cell>
          <cell r="N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>
            <v>5</v>
          </cell>
          <cell r="H3879" t="str">
            <v>US</v>
          </cell>
          <cell r="I3879" t="str">
            <v>USD</v>
          </cell>
          <cell r="J3879">
            <v>1481213752</v>
          </cell>
          <cell r="K3879">
            <v>1478621752</v>
          </cell>
          <cell r="L3879" t="b">
            <v>0</v>
          </cell>
          <cell r="M3879">
            <v>14</v>
          </cell>
          <cell r="N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>
            <v>0</v>
          </cell>
          <cell r="H3880" t="str">
            <v>US</v>
          </cell>
          <cell r="I3880" t="str">
            <v>USD</v>
          </cell>
          <cell r="J3880">
            <v>1435636740</v>
          </cell>
          <cell r="K3880">
            <v>1433014746</v>
          </cell>
          <cell r="L3880" t="b">
            <v>0</v>
          </cell>
          <cell r="M3880">
            <v>1</v>
          </cell>
          <cell r="N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>
            <v>0</v>
          </cell>
          <cell r="H3881" t="str">
            <v>GB</v>
          </cell>
          <cell r="I3881" t="str">
            <v>GBP</v>
          </cell>
          <cell r="J3881">
            <v>1422218396</v>
          </cell>
          <cell r="K3881">
            <v>1419626396</v>
          </cell>
          <cell r="L3881" t="b">
            <v>0</v>
          </cell>
          <cell r="M3881">
            <v>0</v>
          </cell>
          <cell r="N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>
            <v>13</v>
          </cell>
          <cell r="H3882" t="str">
            <v>GB</v>
          </cell>
          <cell r="I3882" t="str">
            <v>GBP</v>
          </cell>
          <cell r="J3882">
            <v>1406761200</v>
          </cell>
          <cell r="K3882">
            <v>1403724820</v>
          </cell>
          <cell r="L3882" t="b">
            <v>0</v>
          </cell>
          <cell r="M3882">
            <v>17</v>
          </cell>
          <cell r="N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>
            <v>5</v>
          </cell>
          <cell r="H3883" t="str">
            <v>US</v>
          </cell>
          <cell r="I3883" t="str">
            <v>USD</v>
          </cell>
          <cell r="J3883">
            <v>1487550399</v>
          </cell>
          <cell r="K3883">
            <v>1484958399</v>
          </cell>
          <cell r="L3883" t="b">
            <v>0</v>
          </cell>
          <cell r="M3883">
            <v>1</v>
          </cell>
          <cell r="N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>
            <v>0</v>
          </cell>
          <cell r="H3884" t="str">
            <v>AU</v>
          </cell>
          <cell r="I3884" t="str">
            <v>AUD</v>
          </cell>
          <cell r="J3884">
            <v>1454281380</v>
          </cell>
          <cell r="K3884">
            <v>1451950570</v>
          </cell>
          <cell r="L3884" t="b">
            <v>0</v>
          </cell>
          <cell r="M3884">
            <v>0</v>
          </cell>
          <cell r="N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>
            <v>0</v>
          </cell>
          <cell r="H3885" t="str">
            <v>GB</v>
          </cell>
          <cell r="I3885" t="str">
            <v>GBP</v>
          </cell>
          <cell r="J3885">
            <v>1409668069</v>
          </cell>
          <cell r="K3885">
            <v>1407076069</v>
          </cell>
          <cell r="L3885" t="b">
            <v>0</v>
          </cell>
          <cell r="M3885">
            <v>0</v>
          </cell>
          <cell r="N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>
            <v>0</v>
          </cell>
          <cell r="H3886" t="str">
            <v>US</v>
          </cell>
          <cell r="I3886" t="str">
            <v>USD</v>
          </cell>
          <cell r="J3886">
            <v>1427479192</v>
          </cell>
          <cell r="K3886">
            <v>1425322792</v>
          </cell>
          <cell r="L3886" t="b">
            <v>0</v>
          </cell>
          <cell r="M3886">
            <v>0</v>
          </cell>
          <cell r="N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>
            <v>0</v>
          </cell>
          <cell r="H3887" t="str">
            <v>US</v>
          </cell>
          <cell r="I3887" t="str">
            <v>USD</v>
          </cell>
          <cell r="J3887">
            <v>1462834191</v>
          </cell>
          <cell r="K3887">
            <v>1460242191</v>
          </cell>
          <cell r="L3887" t="b">
            <v>0</v>
          </cell>
          <cell r="M3887">
            <v>0</v>
          </cell>
          <cell r="N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>
            <v>0</v>
          </cell>
          <cell r="H3888" t="str">
            <v>AU</v>
          </cell>
          <cell r="I3888" t="str">
            <v>AUD</v>
          </cell>
          <cell r="J3888">
            <v>1418275702</v>
          </cell>
          <cell r="K3888">
            <v>1415683702</v>
          </cell>
          <cell r="L3888" t="b">
            <v>0</v>
          </cell>
          <cell r="M3888">
            <v>0</v>
          </cell>
          <cell r="N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>
            <v>2</v>
          </cell>
          <cell r="H3889" t="str">
            <v>US</v>
          </cell>
          <cell r="I3889" t="str">
            <v>USD</v>
          </cell>
          <cell r="J3889">
            <v>1430517600</v>
          </cell>
          <cell r="K3889">
            <v>1426538129</v>
          </cell>
          <cell r="L3889" t="b">
            <v>0</v>
          </cell>
          <cell r="M3889">
            <v>2</v>
          </cell>
          <cell r="N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>
            <v>27</v>
          </cell>
          <cell r="H3890" t="str">
            <v>GB</v>
          </cell>
          <cell r="I3890" t="str">
            <v>GBP</v>
          </cell>
          <cell r="J3890">
            <v>1488114358</v>
          </cell>
          <cell r="K3890">
            <v>1485522358</v>
          </cell>
          <cell r="L3890" t="b">
            <v>0</v>
          </cell>
          <cell r="M3890">
            <v>14</v>
          </cell>
          <cell r="N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>
            <v>1</v>
          </cell>
          <cell r="H3891" t="str">
            <v>US</v>
          </cell>
          <cell r="I3891" t="str">
            <v>USD</v>
          </cell>
          <cell r="J3891">
            <v>1420413960</v>
          </cell>
          <cell r="K3891">
            <v>1417651630</v>
          </cell>
          <cell r="L3891" t="b">
            <v>0</v>
          </cell>
          <cell r="M3891">
            <v>9</v>
          </cell>
          <cell r="N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>
            <v>17</v>
          </cell>
          <cell r="H3892" t="str">
            <v>US</v>
          </cell>
          <cell r="I3892" t="str">
            <v>USD</v>
          </cell>
          <cell r="J3892">
            <v>1439662344</v>
          </cell>
          <cell r="K3892">
            <v>1434478344</v>
          </cell>
          <cell r="L3892" t="b">
            <v>0</v>
          </cell>
          <cell r="M3892">
            <v>8</v>
          </cell>
          <cell r="N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>
            <v>33</v>
          </cell>
          <cell r="H3893" t="str">
            <v>US</v>
          </cell>
          <cell r="I3893" t="str">
            <v>USD</v>
          </cell>
          <cell r="J3893">
            <v>1427086740</v>
          </cell>
          <cell r="K3893">
            <v>1424488244</v>
          </cell>
          <cell r="L3893" t="b">
            <v>0</v>
          </cell>
          <cell r="M3893">
            <v>7</v>
          </cell>
          <cell r="N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>
            <v>0</v>
          </cell>
          <cell r="H3894" t="str">
            <v>US</v>
          </cell>
          <cell r="I3894" t="str">
            <v>USD</v>
          </cell>
          <cell r="J3894">
            <v>1408863600</v>
          </cell>
          <cell r="K3894">
            <v>1408203557</v>
          </cell>
          <cell r="L3894" t="b">
            <v>0</v>
          </cell>
          <cell r="M3894">
            <v>0</v>
          </cell>
          <cell r="N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>
            <v>22</v>
          </cell>
          <cell r="H3895" t="str">
            <v>US</v>
          </cell>
          <cell r="I3895" t="str">
            <v>USD</v>
          </cell>
          <cell r="J3895">
            <v>1404194400</v>
          </cell>
          <cell r="K3895">
            <v>1400600840</v>
          </cell>
          <cell r="L3895" t="b">
            <v>0</v>
          </cell>
          <cell r="M3895">
            <v>84</v>
          </cell>
          <cell r="N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>
            <v>3</v>
          </cell>
          <cell r="H3896" t="str">
            <v>US</v>
          </cell>
          <cell r="I3896" t="str">
            <v>USD</v>
          </cell>
          <cell r="J3896">
            <v>1481000340</v>
          </cell>
          <cell r="K3896">
            <v>1478386812</v>
          </cell>
          <cell r="L3896" t="b">
            <v>0</v>
          </cell>
          <cell r="M3896">
            <v>11</v>
          </cell>
          <cell r="N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>
            <v>5</v>
          </cell>
          <cell r="H3897" t="str">
            <v>US</v>
          </cell>
          <cell r="I3897" t="str">
            <v>USD</v>
          </cell>
          <cell r="J3897">
            <v>1425103218</v>
          </cell>
          <cell r="K3897">
            <v>1422424818</v>
          </cell>
          <cell r="L3897" t="b">
            <v>0</v>
          </cell>
          <cell r="M3897">
            <v>1</v>
          </cell>
          <cell r="N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>
            <v>11</v>
          </cell>
          <cell r="H3898" t="str">
            <v>US</v>
          </cell>
          <cell r="I3898" t="str">
            <v>USD</v>
          </cell>
          <cell r="J3898">
            <v>1402979778</v>
          </cell>
          <cell r="K3898">
            <v>1401770178</v>
          </cell>
          <cell r="L3898" t="b">
            <v>0</v>
          </cell>
          <cell r="M3898">
            <v>4</v>
          </cell>
          <cell r="N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>
            <v>18</v>
          </cell>
          <cell r="H3899" t="str">
            <v>NZ</v>
          </cell>
          <cell r="I3899" t="str">
            <v>NZD</v>
          </cell>
          <cell r="J3899">
            <v>1420750683</v>
          </cell>
          <cell r="K3899">
            <v>1418158683</v>
          </cell>
          <cell r="L3899" t="b">
            <v>0</v>
          </cell>
          <cell r="M3899">
            <v>10</v>
          </cell>
          <cell r="N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>
            <v>33</v>
          </cell>
          <cell r="H3900" t="str">
            <v>GB</v>
          </cell>
          <cell r="I3900" t="str">
            <v>GBP</v>
          </cell>
          <cell r="J3900">
            <v>1439827200</v>
          </cell>
          <cell r="K3900">
            <v>1436355270</v>
          </cell>
          <cell r="L3900" t="b">
            <v>0</v>
          </cell>
          <cell r="M3900">
            <v>16</v>
          </cell>
          <cell r="N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>
            <v>1</v>
          </cell>
          <cell r="H3901" t="str">
            <v>US</v>
          </cell>
          <cell r="I3901" t="str">
            <v>USD</v>
          </cell>
          <cell r="J3901">
            <v>1407868561</v>
          </cell>
          <cell r="K3901">
            <v>1406140561</v>
          </cell>
          <cell r="L3901" t="b">
            <v>0</v>
          </cell>
          <cell r="M3901">
            <v>2</v>
          </cell>
          <cell r="N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>
            <v>5</v>
          </cell>
          <cell r="H3902" t="str">
            <v>US</v>
          </cell>
          <cell r="I3902" t="str">
            <v>USD</v>
          </cell>
          <cell r="J3902">
            <v>1433988791</v>
          </cell>
          <cell r="K3902">
            <v>1431396791</v>
          </cell>
          <cell r="L3902" t="b">
            <v>0</v>
          </cell>
          <cell r="M3902">
            <v>5</v>
          </cell>
          <cell r="N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>
            <v>1</v>
          </cell>
          <cell r="H3903" t="str">
            <v>US</v>
          </cell>
          <cell r="I3903" t="str">
            <v>USD</v>
          </cell>
          <cell r="J3903">
            <v>1450554599</v>
          </cell>
          <cell r="K3903">
            <v>1447098599</v>
          </cell>
          <cell r="L3903" t="b">
            <v>0</v>
          </cell>
          <cell r="M3903">
            <v>1</v>
          </cell>
          <cell r="N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>
            <v>49</v>
          </cell>
          <cell r="H3904" t="str">
            <v>GB</v>
          </cell>
          <cell r="I3904" t="str">
            <v>GBP</v>
          </cell>
          <cell r="J3904">
            <v>1479125642</v>
          </cell>
          <cell r="K3904">
            <v>1476962042</v>
          </cell>
          <cell r="L3904" t="b">
            <v>0</v>
          </cell>
          <cell r="M3904">
            <v>31</v>
          </cell>
          <cell r="N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>
            <v>0</v>
          </cell>
          <cell r="H3905" t="str">
            <v>US</v>
          </cell>
          <cell r="I3905" t="str">
            <v>USD</v>
          </cell>
          <cell r="J3905">
            <v>1439581080</v>
          </cell>
          <cell r="K3905">
            <v>1435709765</v>
          </cell>
          <cell r="L3905" t="b">
            <v>0</v>
          </cell>
          <cell r="M3905">
            <v>0</v>
          </cell>
          <cell r="N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>
            <v>0</v>
          </cell>
          <cell r="H3906" t="str">
            <v>US</v>
          </cell>
          <cell r="I3906" t="str">
            <v>USD</v>
          </cell>
          <cell r="J3906">
            <v>1429074240</v>
          </cell>
          <cell r="K3906">
            <v>1427866200</v>
          </cell>
          <cell r="L3906" t="b">
            <v>0</v>
          </cell>
          <cell r="M3906">
            <v>2</v>
          </cell>
          <cell r="N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>
            <v>12</v>
          </cell>
          <cell r="H3907" t="str">
            <v>GB</v>
          </cell>
          <cell r="I3907" t="str">
            <v>GBP</v>
          </cell>
          <cell r="J3907">
            <v>1434063600</v>
          </cell>
          <cell r="K3907">
            <v>1430405903</v>
          </cell>
          <cell r="L3907" t="b">
            <v>0</v>
          </cell>
          <cell r="M3907">
            <v>7</v>
          </cell>
          <cell r="N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>
            <v>67</v>
          </cell>
          <cell r="H3908" t="str">
            <v>GB</v>
          </cell>
          <cell r="I3908" t="str">
            <v>GBP</v>
          </cell>
          <cell r="J3908">
            <v>1435325100</v>
          </cell>
          <cell r="K3908">
            <v>1432072893</v>
          </cell>
          <cell r="L3908" t="b">
            <v>0</v>
          </cell>
          <cell r="M3908">
            <v>16</v>
          </cell>
          <cell r="N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>
            <v>15</v>
          </cell>
          <cell r="H3909" t="str">
            <v>US</v>
          </cell>
          <cell r="I3909" t="str">
            <v>USD</v>
          </cell>
          <cell r="J3909">
            <v>1414354080</v>
          </cell>
          <cell r="K3909">
            <v>1411587606</v>
          </cell>
          <cell r="L3909" t="b">
            <v>0</v>
          </cell>
          <cell r="M3909">
            <v>4</v>
          </cell>
          <cell r="N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>
            <v>9</v>
          </cell>
          <cell r="H3910" t="str">
            <v>US</v>
          </cell>
          <cell r="I3910" t="str">
            <v>USD</v>
          </cell>
          <cell r="J3910">
            <v>1406603696</v>
          </cell>
          <cell r="K3910">
            <v>1405307696</v>
          </cell>
          <cell r="L3910" t="b">
            <v>0</v>
          </cell>
          <cell r="M3910">
            <v>4</v>
          </cell>
          <cell r="N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>
            <v>0</v>
          </cell>
          <cell r="H3911" t="str">
            <v>US</v>
          </cell>
          <cell r="I3911" t="str">
            <v>USD</v>
          </cell>
          <cell r="J3911">
            <v>1410424642</v>
          </cell>
          <cell r="K3911">
            <v>1407832642</v>
          </cell>
          <cell r="L3911" t="b">
            <v>0</v>
          </cell>
          <cell r="M3911">
            <v>4</v>
          </cell>
          <cell r="N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>
            <v>3</v>
          </cell>
          <cell r="H3912" t="str">
            <v>US</v>
          </cell>
          <cell r="I3912" t="str">
            <v>USD</v>
          </cell>
          <cell r="J3912">
            <v>1441649397</v>
          </cell>
          <cell r="K3912">
            <v>1439057397</v>
          </cell>
          <cell r="L3912" t="b">
            <v>0</v>
          </cell>
          <cell r="M3912">
            <v>3</v>
          </cell>
          <cell r="N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>
            <v>37</v>
          </cell>
          <cell r="H3913" t="str">
            <v>US</v>
          </cell>
          <cell r="I3913" t="str">
            <v>USD</v>
          </cell>
          <cell r="J3913">
            <v>1417033777</v>
          </cell>
          <cell r="K3913">
            <v>1414438177</v>
          </cell>
          <cell r="L3913" t="b">
            <v>0</v>
          </cell>
          <cell r="M3913">
            <v>36</v>
          </cell>
          <cell r="N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>
            <v>0</v>
          </cell>
          <cell r="H3914" t="str">
            <v>US</v>
          </cell>
          <cell r="I3914" t="str">
            <v>USD</v>
          </cell>
          <cell r="J3914">
            <v>1429936500</v>
          </cell>
          <cell r="K3914">
            <v>1424759330</v>
          </cell>
          <cell r="L3914" t="b">
            <v>0</v>
          </cell>
          <cell r="M3914">
            <v>1</v>
          </cell>
          <cell r="N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>
            <v>10</v>
          </cell>
          <cell r="H3915" t="str">
            <v>US</v>
          </cell>
          <cell r="I3915" t="str">
            <v>USD</v>
          </cell>
          <cell r="J3915">
            <v>1448863449</v>
          </cell>
          <cell r="K3915">
            <v>1446267849</v>
          </cell>
          <cell r="L3915" t="b">
            <v>0</v>
          </cell>
          <cell r="M3915">
            <v>7</v>
          </cell>
          <cell r="N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>
            <v>36</v>
          </cell>
          <cell r="H3916" t="str">
            <v>GB</v>
          </cell>
          <cell r="I3916" t="str">
            <v>GBP</v>
          </cell>
          <cell r="J3916">
            <v>1431298740</v>
          </cell>
          <cell r="K3916">
            <v>1429558756</v>
          </cell>
          <cell r="L3916" t="b">
            <v>0</v>
          </cell>
          <cell r="M3916">
            <v>27</v>
          </cell>
          <cell r="N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>
            <v>0</v>
          </cell>
          <cell r="H3917" t="str">
            <v>GB</v>
          </cell>
          <cell r="I3917" t="str">
            <v>GBP</v>
          </cell>
          <cell r="J3917">
            <v>1464824309</v>
          </cell>
          <cell r="K3917">
            <v>1462232309</v>
          </cell>
          <cell r="L3917" t="b">
            <v>0</v>
          </cell>
          <cell r="M3917">
            <v>1</v>
          </cell>
          <cell r="N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>
            <v>0</v>
          </cell>
          <cell r="H3918" t="str">
            <v>DK</v>
          </cell>
          <cell r="I3918" t="str">
            <v>DKK</v>
          </cell>
          <cell r="J3918">
            <v>1464952752</v>
          </cell>
          <cell r="K3918">
            <v>1462360752</v>
          </cell>
          <cell r="L3918" t="b">
            <v>0</v>
          </cell>
          <cell r="M3918">
            <v>0</v>
          </cell>
          <cell r="N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>
            <v>0</v>
          </cell>
          <cell r="H3919" t="str">
            <v>GB</v>
          </cell>
          <cell r="I3919" t="str">
            <v>GBP</v>
          </cell>
          <cell r="J3919">
            <v>1410439161</v>
          </cell>
          <cell r="K3919">
            <v>1407847161</v>
          </cell>
          <cell r="L3919" t="b">
            <v>0</v>
          </cell>
          <cell r="M3919">
            <v>1</v>
          </cell>
          <cell r="N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>
            <v>0</v>
          </cell>
          <cell r="H3920" t="str">
            <v>GB</v>
          </cell>
          <cell r="I3920" t="str">
            <v>GBP</v>
          </cell>
          <cell r="J3920">
            <v>1407168000</v>
          </cell>
          <cell r="K3920">
            <v>1406131023</v>
          </cell>
          <cell r="L3920" t="b">
            <v>0</v>
          </cell>
          <cell r="M3920">
            <v>3</v>
          </cell>
          <cell r="N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>
            <v>2</v>
          </cell>
          <cell r="H3921" t="str">
            <v>GB</v>
          </cell>
          <cell r="I3921" t="str">
            <v>GBP</v>
          </cell>
          <cell r="J3921">
            <v>1453075200</v>
          </cell>
          <cell r="K3921">
            <v>1450628773</v>
          </cell>
          <cell r="L3921" t="b">
            <v>0</v>
          </cell>
          <cell r="M3921">
            <v>3</v>
          </cell>
          <cell r="N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>
            <v>5</v>
          </cell>
          <cell r="H3922" t="str">
            <v>GB</v>
          </cell>
          <cell r="I3922" t="str">
            <v>GBP</v>
          </cell>
          <cell r="J3922">
            <v>1479032260</v>
          </cell>
          <cell r="K3922">
            <v>1476436660</v>
          </cell>
          <cell r="L3922" t="b">
            <v>0</v>
          </cell>
          <cell r="M3922">
            <v>3</v>
          </cell>
          <cell r="N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>
            <v>0</v>
          </cell>
          <cell r="H3923" t="str">
            <v>GB</v>
          </cell>
          <cell r="I3923" t="str">
            <v>GBP</v>
          </cell>
          <cell r="J3923">
            <v>1414346400</v>
          </cell>
          <cell r="K3923">
            <v>1413291655</v>
          </cell>
          <cell r="L3923" t="b">
            <v>0</v>
          </cell>
          <cell r="M3923">
            <v>0</v>
          </cell>
          <cell r="N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>
            <v>8</v>
          </cell>
          <cell r="H3924" t="str">
            <v>US</v>
          </cell>
          <cell r="I3924" t="str">
            <v>USD</v>
          </cell>
          <cell r="J3924">
            <v>1425337200</v>
          </cell>
          <cell r="K3924">
            <v>1421432810</v>
          </cell>
          <cell r="L3924" t="b">
            <v>0</v>
          </cell>
          <cell r="M3924">
            <v>6</v>
          </cell>
          <cell r="N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>
            <v>12</v>
          </cell>
          <cell r="H3925" t="str">
            <v>GB</v>
          </cell>
          <cell r="I3925" t="str">
            <v>GBP</v>
          </cell>
          <cell r="J3925">
            <v>1428622271</v>
          </cell>
          <cell r="K3925">
            <v>1426203071</v>
          </cell>
          <cell r="L3925" t="b">
            <v>0</v>
          </cell>
          <cell r="M3925">
            <v>17</v>
          </cell>
          <cell r="N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>
            <v>15</v>
          </cell>
          <cell r="H3926" t="str">
            <v>US</v>
          </cell>
          <cell r="I3926" t="str">
            <v>USD</v>
          </cell>
          <cell r="J3926">
            <v>1403823722</v>
          </cell>
          <cell r="K3926">
            <v>1401231722</v>
          </cell>
          <cell r="L3926" t="b">
            <v>0</v>
          </cell>
          <cell r="M3926">
            <v>40</v>
          </cell>
          <cell r="N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>
            <v>10</v>
          </cell>
          <cell r="H3927" t="str">
            <v>US</v>
          </cell>
          <cell r="I3927" t="str">
            <v>USD</v>
          </cell>
          <cell r="J3927">
            <v>1406753639</v>
          </cell>
          <cell r="K3927">
            <v>1404161639</v>
          </cell>
          <cell r="L3927" t="b">
            <v>0</v>
          </cell>
          <cell r="M3927">
            <v>3</v>
          </cell>
          <cell r="N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>
            <v>0</v>
          </cell>
          <cell r="H3928" t="str">
            <v>AU</v>
          </cell>
          <cell r="I3928" t="str">
            <v>AUD</v>
          </cell>
          <cell r="J3928">
            <v>1419645748</v>
          </cell>
          <cell r="K3928">
            <v>1417053748</v>
          </cell>
          <cell r="L3928" t="b">
            <v>0</v>
          </cell>
          <cell r="M3928">
            <v>1</v>
          </cell>
          <cell r="N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>
            <v>1</v>
          </cell>
          <cell r="H3929" t="str">
            <v>GB</v>
          </cell>
          <cell r="I3929" t="str">
            <v>GBP</v>
          </cell>
          <cell r="J3929">
            <v>1407565504</v>
          </cell>
          <cell r="K3929">
            <v>1404973504</v>
          </cell>
          <cell r="L3929" t="b">
            <v>0</v>
          </cell>
          <cell r="M3929">
            <v>2</v>
          </cell>
          <cell r="N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>
            <v>13</v>
          </cell>
          <cell r="H3930" t="str">
            <v>US</v>
          </cell>
          <cell r="I3930" t="str">
            <v>USD</v>
          </cell>
          <cell r="J3930">
            <v>1444971540</v>
          </cell>
          <cell r="K3930">
            <v>1442593427</v>
          </cell>
          <cell r="L3930" t="b">
            <v>0</v>
          </cell>
          <cell r="M3930">
            <v>7</v>
          </cell>
          <cell r="N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>
            <v>2</v>
          </cell>
          <cell r="H3931" t="str">
            <v>US</v>
          </cell>
          <cell r="I3931" t="str">
            <v>USD</v>
          </cell>
          <cell r="J3931">
            <v>1474228265</v>
          </cell>
          <cell r="K3931">
            <v>1471636265</v>
          </cell>
          <cell r="L3931" t="b">
            <v>0</v>
          </cell>
          <cell r="M3931">
            <v>14</v>
          </cell>
          <cell r="N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>
            <v>0</v>
          </cell>
          <cell r="H3932" t="str">
            <v>AU</v>
          </cell>
          <cell r="I3932" t="str">
            <v>AUD</v>
          </cell>
          <cell r="J3932">
            <v>1459490400</v>
          </cell>
          <cell r="K3932">
            <v>1457078868</v>
          </cell>
          <cell r="L3932" t="b">
            <v>0</v>
          </cell>
          <cell r="M3932">
            <v>0</v>
          </cell>
          <cell r="N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>
            <v>0</v>
          </cell>
          <cell r="H3933" t="str">
            <v>US</v>
          </cell>
          <cell r="I3933" t="str">
            <v>USD</v>
          </cell>
          <cell r="J3933">
            <v>1441510707</v>
          </cell>
          <cell r="K3933">
            <v>1439350707</v>
          </cell>
          <cell r="L3933" t="b">
            <v>0</v>
          </cell>
          <cell r="M3933">
            <v>0</v>
          </cell>
          <cell r="N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>
            <v>0</v>
          </cell>
          <cell r="H3934" t="str">
            <v>US</v>
          </cell>
          <cell r="I3934" t="str">
            <v>USD</v>
          </cell>
          <cell r="J3934">
            <v>1458097364</v>
          </cell>
          <cell r="K3934">
            <v>1455508964</v>
          </cell>
          <cell r="L3934" t="b">
            <v>0</v>
          </cell>
          <cell r="M3934">
            <v>1</v>
          </cell>
          <cell r="N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>
            <v>16</v>
          </cell>
          <cell r="H3935" t="str">
            <v>US</v>
          </cell>
          <cell r="I3935" t="str">
            <v>USD</v>
          </cell>
          <cell r="J3935">
            <v>1468716180</v>
          </cell>
          <cell r="K3935">
            <v>1466205262</v>
          </cell>
          <cell r="L3935" t="b">
            <v>0</v>
          </cell>
          <cell r="M3935">
            <v>12</v>
          </cell>
          <cell r="N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>
            <v>11</v>
          </cell>
          <cell r="H3936" t="str">
            <v>US</v>
          </cell>
          <cell r="I3936" t="str">
            <v>USD</v>
          </cell>
          <cell r="J3936">
            <v>1443704400</v>
          </cell>
          <cell r="K3936">
            <v>1439827639</v>
          </cell>
          <cell r="L3936" t="b">
            <v>0</v>
          </cell>
          <cell r="M3936">
            <v>12</v>
          </cell>
          <cell r="N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>
            <v>44</v>
          </cell>
          <cell r="H3937" t="str">
            <v>GB</v>
          </cell>
          <cell r="I3937" t="str">
            <v>GBP</v>
          </cell>
          <cell r="J3937">
            <v>1443973546</v>
          </cell>
          <cell r="K3937">
            <v>1438789546</v>
          </cell>
          <cell r="L3937" t="b">
            <v>0</v>
          </cell>
          <cell r="M3937">
            <v>23</v>
          </cell>
          <cell r="N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>
            <v>0</v>
          </cell>
          <cell r="H3938" t="str">
            <v>US</v>
          </cell>
          <cell r="I3938" t="str">
            <v>USD</v>
          </cell>
          <cell r="J3938">
            <v>1480576720</v>
          </cell>
          <cell r="K3938">
            <v>1477981120</v>
          </cell>
          <cell r="L3938" t="b">
            <v>0</v>
          </cell>
          <cell r="M3938">
            <v>0</v>
          </cell>
          <cell r="N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>
            <v>86</v>
          </cell>
          <cell r="H3939" t="str">
            <v>US</v>
          </cell>
          <cell r="I3939" t="str">
            <v>USD</v>
          </cell>
          <cell r="J3939">
            <v>1468249760</v>
          </cell>
          <cell r="K3939">
            <v>1465830560</v>
          </cell>
          <cell r="L3939" t="b">
            <v>0</v>
          </cell>
          <cell r="M3939">
            <v>10</v>
          </cell>
          <cell r="N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>
            <v>12</v>
          </cell>
          <cell r="H3940" t="str">
            <v>US</v>
          </cell>
          <cell r="I3940" t="str">
            <v>USD</v>
          </cell>
          <cell r="J3940">
            <v>1435441454</v>
          </cell>
          <cell r="K3940">
            <v>1432763054</v>
          </cell>
          <cell r="L3940" t="b">
            <v>0</v>
          </cell>
          <cell r="M3940">
            <v>5</v>
          </cell>
          <cell r="N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>
            <v>0</v>
          </cell>
          <cell r="H3941" t="str">
            <v>AU</v>
          </cell>
          <cell r="I3941" t="str">
            <v>AUD</v>
          </cell>
          <cell r="J3941">
            <v>1412656200</v>
          </cell>
          <cell r="K3941">
            <v>1412328979</v>
          </cell>
          <cell r="L3941" t="b">
            <v>0</v>
          </cell>
          <cell r="M3941">
            <v>1</v>
          </cell>
          <cell r="N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>
            <v>0</v>
          </cell>
          <cell r="H3942" t="str">
            <v>US</v>
          </cell>
          <cell r="I3942" t="str">
            <v>USD</v>
          </cell>
          <cell r="J3942">
            <v>1420199351</v>
          </cell>
          <cell r="K3942">
            <v>1416311351</v>
          </cell>
          <cell r="L3942" t="b">
            <v>0</v>
          </cell>
          <cell r="M3942">
            <v>2</v>
          </cell>
          <cell r="N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>
            <v>1</v>
          </cell>
          <cell r="H3943" t="str">
            <v>US</v>
          </cell>
          <cell r="I3943" t="str">
            <v>USD</v>
          </cell>
          <cell r="J3943">
            <v>1416877200</v>
          </cell>
          <cell r="K3943">
            <v>1414505137</v>
          </cell>
          <cell r="L3943" t="b">
            <v>0</v>
          </cell>
          <cell r="M3943">
            <v>2</v>
          </cell>
          <cell r="N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>
            <v>0</v>
          </cell>
          <cell r="H3944" t="str">
            <v>US</v>
          </cell>
          <cell r="I3944" t="str">
            <v>USD</v>
          </cell>
          <cell r="J3944">
            <v>1434490914</v>
          </cell>
          <cell r="K3944">
            <v>1429306914</v>
          </cell>
          <cell r="L3944" t="b">
            <v>0</v>
          </cell>
          <cell r="M3944">
            <v>0</v>
          </cell>
          <cell r="N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>
            <v>36</v>
          </cell>
          <cell r="H3945" t="str">
            <v>US</v>
          </cell>
          <cell r="I3945" t="str">
            <v>USD</v>
          </cell>
          <cell r="J3945">
            <v>1446483000</v>
          </cell>
          <cell r="K3945">
            <v>1443811268</v>
          </cell>
          <cell r="L3945" t="b">
            <v>0</v>
          </cell>
          <cell r="M3945">
            <v>13</v>
          </cell>
          <cell r="N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>
            <v>0</v>
          </cell>
          <cell r="H3946" t="str">
            <v>US</v>
          </cell>
          <cell r="I3946" t="str">
            <v>USD</v>
          </cell>
          <cell r="J3946">
            <v>1440690875</v>
          </cell>
          <cell r="K3946">
            <v>1438098875</v>
          </cell>
          <cell r="L3946" t="b">
            <v>0</v>
          </cell>
          <cell r="M3946">
            <v>0</v>
          </cell>
          <cell r="N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>
            <v>0</v>
          </cell>
          <cell r="H3947" t="str">
            <v>US</v>
          </cell>
          <cell r="I3947" t="str">
            <v>USD</v>
          </cell>
          <cell r="J3947">
            <v>1431717268</v>
          </cell>
          <cell r="K3947">
            <v>1429125268</v>
          </cell>
          <cell r="L3947" t="b">
            <v>0</v>
          </cell>
          <cell r="M3947">
            <v>1</v>
          </cell>
          <cell r="N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>
            <v>3</v>
          </cell>
          <cell r="H3948" t="str">
            <v>US</v>
          </cell>
          <cell r="I3948" t="str">
            <v>USD</v>
          </cell>
          <cell r="J3948">
            <v>1425110400</v>
          </cell>
          <cell r="K3948">
            <v>1422388822</v>
          </cell>
          <cell r="L3948" t="b">
            <v>0</v>
          </cell>
          <cell r="M3948">
            <v>5</v>
          </cell>
          <cell r="N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>
            <v>3</v>
          </cell>
          <cell r="H3949" t="str">
            <v>US</v>
          </cell>
          <cell r="I3949" t="str">
            <v>USD</v>
          </cell>
          <cell r="J3949">
            <v>1475378744</v>
          </cell>
          <cell r="K3949">
            <v>1472786744</v>
          </cell>
          <cell r="L3949" t="b">
            <v>0</v>
          </cell>
          <cell r="M3949">
            <v>2</v>
          </cell>
          <cell r="N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>
            <v>0</v>
          </cell>
          <cell r="H3950" t="str">
            <v>AU</v>
          </cell>
          <cell r="I3950" t="str">
            <v>AUD</v>
          </cell>
          <cell r="J3950">
            <v>1410076123</v>
          </cell>
          <cell r="K3950">
            <v>1404892123</v>
          </cell>
          <cell r="L3950" t="b">
            <v>0</v>
          </cell>
          <cell r="M3950">
            <v>0</v>
          </cell>
          <cell r="N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>
            <v>16</v>
          </cell>
          <cell r="H3951" t="str">
            <v>AU</v>
          </cell>
          <cell r="I3951" t="str">
            <v>AUD</v>
          </cell>
          <cell r="J3951">
            <v>1423623221</v>
          </cell>
          <cell r="K3951">
            <v>1421031221</v>
          </cell>
          <cell r="L3951" t="b">
            <v>0</v>
          </cell>
          <cell r="M3951">
            <v>32</v>
          </cell>
          <cell r="N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>
            <v>1</v>
          </cell>
          <cell r="H3952" t="str">
            <v>US</v>
          </cell>
          <cell r="I3952" t="str">
            <v>USD</v>
          </cell>
          <cell r="J3952">
            <v>1460140500</v>
          </cell>
          <cell r="K3952">
            <v>1457628680</v>
          </cell>
          <cell r="L3952" t="b">
            <v>0</v>
          </cell>
          <cell r="M3952">
            <v>1</v>
          </cell>
          <cell r="N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>
            <v>0</v>
          </cell>
          <cell r="H3953" t="str">
            <v>IE</v>
          </cell>
          <cell r="I3953" t="str">
            <v>EUR</v>
          </cell>
          <cell r="J3953">
            <v>1462301342</v>
          </cell>
          <cell r="K3953">
            <v>1457120942</v>
          </cell>
          <cell r="L3953" t="b">
            <v>0</v>
          </cell>
          <cell r="M3953">
            <v>1</v>
          </cell>
          <cell r="N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>
            <v>0</v>
          </cell>
          <cell r="H3954" t="str">
            <v>US</v>
          </cell>
          <cell r="I3954" t="str">
            <v>USD</v>
          </cell>
          <cell r="J3954">
            <v>1445885890</v>
          </cell>
          <cell r="K3954">
            <v>1440701890</v>
          </cell>
          <cell r="L3954" t="b">
            <v>0</v>
          </cell>
          <cell r="M3954">
            <v>1</v>
          </cell>
          <cell r="N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>
            <v>0</v>
          </cell>
          <cell r="H3955" t="str">
            <v>US</v>
          </cell>
          <cell r="I3955" t="str">
            <v>USD</v>
          </cell>
          <cell r="J3955">
            <v>1469834940</v>
          </cell>
          <cell r="K3955">
            <v>1467162586</v>
          </cell>
          <cell r="L3955" t="b">
            <v>0</v>
          </cell>
          <cell r="M3955">
            <v>0</v>
          </cell>
          <cell r="N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>
            <v>0</v>
          </cell>
          <cell r="H3956" t="str">
            <v>CA</v>
          </cell>
          <cell r="I3956" t="str">
            <v>CAD</v>
          </cell>
          <cell r="J3956">
            <v>1405352264</v>
          </cell>
          <cell r="K3956">
            <v>1400168264</v>
          </cell>
          <cell r="L3956" t="b">
            <v>0</v>
          </cell>
          <cell r="M3956">
            <v>0</v>
          </cell>
          <cell r="N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>
            <v>24</v>
          </cell>
          <cell r="H3957" t="str">
            <v>US</v>
          </cell>
          <cell r="I3957" t="str">
            <v>USD</v>
          </cell>
          <cell r="J3957">
            <v>1448745741</v>
          </cell>
          <cell r="K3957">
            <v>1446150141</v>
          </cell>
          <cell r="L3957" t="b">
            <v>0</v>
          </cell>
          <cell r="M3957">
            <v>8</v>
          </cell>
          <cell r="N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>
            <v>0</v>
          </cell>
          <cell r="H3958" t="str">
            <v>US</v>
          </cell>
          <cell r="I3958" t="str">
            <v>USD</v>
          </cell>
          <cell r="J3958">
            <v>1461543600</v>
          </cell>
          <cell r="K3958">
            <v>1459203727</v>
          </cell>
          <cell r="L3958" t="b">
            <v>0</v>
          </cell>
          <cell r="M3958">
            <v>0</v>
          </cell>
          <cell r="N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>
            <v>0</v>
          </cell>
          <cell r="H3959" t="str">
            <v>US</v>
          </cell>
          <cell r="I3959" t="str">
            <v>USD</v>
          </cell>
          <cell r="J3959">
            <v>1468020354</v>
          </cell>
          <cell r="K3959">
            <v>1464045954</v>
          </cell>
          <cell r="L3959" t="b">
            <v>0</v>
          </cell>
          <cell r="M3959">
            <v>1</v>
          </cell>
          <cell r="N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>
            <v>32</v>
          </cell>
          <cell r="H3960" t="str">
            <v>US</v>
          </cell>
          <cell r="I3960" t="str">
            <v>USD</v>
          </cell>
          <cell r="J3960">
            <v>1406988000</v>
          </cell>
          <cell r="K3960">
            <v>1403822912</v>
          </cell>
          <cell r="L3960" t="b">
            <v>0</v>
          </cell>
          <cell r="M3960">
            <v>16</v>
          </cell>
          <cell r="N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>
            <v>24</v>
          </cell>
          <cell r="H3961" t="str">
            <v>US</v>
          </cell>
          <cell r="I3961" t="str">
            <v>USD</v>
          </cell>
          <cell r="J3961">
            <v>1411930556</v>
          </cell>
          <cell r="K3961">
            <v>1409338556</v>
          </cell>
          <cell r="L3961" t="b">
            <v>0</v>
          </cell>
          <cell r="M3961">
            <v>12</v>
          </cell>
          <cell r="N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>
            <v>2</v>
          </cell>
          <cell r="H3962" t="str">
            <v>US</v>
          </cell>
          <cell r="I3962" t="str">
            <v>USD</v>
          </cell>
          <cell r="J3962">
            <v>1451852256</v>
          </cell>
          <cell r="K3962">
            <v>1449260256</v>
          </cell>
          <cell r="L3962" t="b">
            <v>0</v>
          </cell>
          <cell r="M3962">
            <v>4</v>
          </cell>
          <cell r="N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>
            <v>0</v>
          </cell>
          <cell r="H3963" t="str">
            <v>GB</v>
          </cell>
          <cell r="I3963" t="str">
            <v>GBP</v>
          </cell>
          <cell r="J3963">
            <v>1399584210</v>
          </cell>
          <cell r="K3963">
            <v>1397683410</v>
          </cell>
          <cell r="L3963" t="b">
            <v>0</v>
          </cell>
          <cell r="M3963">
            <v>2</v>
          </cell>
          <cell r="N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>
            <v>3</v>
          </cell>
          <cell r="H3964" t="str">
            <v>GB</v>
          </cell>
          <cell r="I3964" t="str">
            <v>GBP</v>
          </cell>
          <cell r="J3964">
            <v>1448722494</v>
          </cell>
          <cell r="K3964">
            <v>1446562494</v>
          </cell>
          <cell r="L3964" t="b">
            <v>0</v>
          </cell>
          <cell r="M3964">
            <v>3</v>
          </cell>
          <cell r="N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>
            <v>0</v>
          </cell>
          <cell r="H3965" t="str">
            <v>CA</v>
          </cell>
          <cell r="I3965" t="str">
            <v>CAD</v>
          </cell>
          <cell r="J3965">
            <v>1447821717</v>
          </cell>
          <cell r="K3965">
            <v>1445226117</v>
          </cell>
          <cell r="L3965" t="b">
            <v>0</v>
          </cell>
          <cell r="M3965">
            <v>0</v>
          </cell>
          <cell r="N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>
            <v>6</v>
          </cell>
          <cell r="H3966" t="str">
            <v>US</v>
          </cell>
          <cell r="I3966" t="str">
            <v>USD</v>
          </cell>
          <cell r="J3966">
            <v>1429460386</v>
          </cell>
          <cell r="K3966">
            <v>1424279986</v>
          </cell>
          <cell r="L3966" t="b">
            <v>0</v>
          </cell>
          <cell r="M3966">
            <v>3</v>
          </cell>
          <cell r="N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>
            <v>14</v>
          </cell>
          <cell r="H3967" t="str">
            <v>US</v>
          </cell>
          <cell r="I3967" t="str">
            <v>USD</v>
          </cell>
          <cell r="J3967">
            <v>1460608780</v>
          </cell>
          <cell r="K3967">
            <v>1455428380</v>
          </cell>
          <cell r="L3967" t="b">
            <v>0</v>
          </cell>
          <cell r="M3967">
            <v>4</v>
          </cell>
          <cell r="N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>
            <v>1</v>
          </cell>
          <cell r="H3968" t="str">
            <v>US</v>
          </cell>
          <cell r="I3968" t="str">
            <v>USD</v>
          </cell>
          <cell r="J3968">
            <v>1406170740</v>
          </cell>
          <cell r="K3968">
            <v>1402506278</v>
          </cell>
          <cell r="L3968" t="b">
            <v>0</v>
          </cell>
          <cell r="M3968">
            <v>2</v>
          </cell>
          <cell r="N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>
            <v>24</v>
          </cell>
          <cell r="H3969" t="str">
            <v>US</v>
          </cell>
          <cell r="I3969" t="str">
            <v>USD</v>
          </cell>
          <cell r="J3969">
            <v>1488783507</v>
          </cell>
          <cell r="K3969">
            <v>1486191507</v>
          </cell>
          <cell r="L3969" t="b">
            <v>0</v>
          </cell>
          <cell r="M3969">
            <v>10</v>
          </cell>
          <cell r="N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>
            <v>11</v>
          </cell>
          <cell r="H3970" t="str">
            <v>US</v>
          </cell>
          <cell r="I3970" t="str">
            <v>USD</v>
          </cell>
          <cell r="J3970">
            <v>1463945673</v>
          </cell>
          <cell r="K3970">
            <v>1458761673</v>
          </cell>
          <cell r="L3970" t="b">
            <v>0</v>
          </cell>
          <cell r="M3970">
            <v>11</v>
          </cell>
          <cell r="N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>
            <v>7</v>
          </cell>
          <cell r="H3971" t="str">
            <v>US</v>
          </cell>
          <cell r="I3971" t="str">
            <v>USD</v>
          </cell>
          <cell r="J3971">
            <v>1472442900</v>
          </cell>
          <cell r="K3971">
            <v>1471638646</v>
          </cell>
          <cell r="L3971" t="b">
            <v>0</v>
          </cell>
          <cell r="M3971">
            <v>6</v>
          </cell>
          <cell r="N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>
            <v>0</v>
          </cell>
          <cell r="H3972" t="str">
            <v>US</v>
          </cell>
          <cell r="I3972" t="str">
            <v>USD</v>
          </cell>
          <cell r="J3972">
            <v>1460925811</v>
          </cell>
          <cell r="K3972">
            <v>1458333811</v>
          </cell>
          <cell r="L3972" t="b">
            <v>0</v>
          </cell>
          <cell r="M3972">
            <v>2</v>
          </cell>
          <cell r="N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>
            <v>1</v>
          </cell>
          <cell r="H3973" t="str">
            <v>US</v>
          </cell>
          <cell r="I3973" t="str">
            <v>USD</v>
          </cell>
          <cell r="J3973">
            <v>1405947126</v>
          </cell>
          <cell r="K3973">
            <v>1403355126</v>
          </cell>
          <cell r="L3973" t="b">
            <v>0</v>
          </cell>
          <cell r="M3973">
            <v>6</v>
          </cell>
          <cell r="N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>
            <v>21</v>
          </cell>
          <cell r="H3974" t="str">
            <v>US</v>
          </cell>
          <cell r="I3974" t="str">
            <v>USD</v>
          </cell>
          <cell r="J3974">
            <v>1423186634</v>
          </cell>
          <cell r="K3974">
            <v>1418002634</v>
          </cell>
          <cell r="L3974" t="b">
            <v>0</v>
          </cell>
          <cell r="M3974">
            <v>8</v>
          </cell>
          <cell r="N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>
            <v>78</v>
          </cell>
          <cell r="H3975" t="str">
            <v>US</v>
          </cell>
          <cell r="I3975" t="str">
            <v>USD</v>
          </cell>
          <cell r="J3975">
            <v>1462766400</v>
          </cell>
          <cell r="K3975">
            <v>1460219110</v>
          </cell>
          <cell r="L3975" t="b">
            <v>0</v>
          </cell>
          <cell r="M3975">
            <v>37</v>
          </cell>
          <cell r="N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>
            <v>32</v>
          </cell>
          <cell r="H3976" t="str">
            <v>GB</v>
          </cell>
          <cell r="I3976" t="str">
            <v>GBP</v>
          </cell>
          <cell r="J3976">
            <v>1464872848</v>
          </cell>
          <cell r="K3976">
            <v>1462280848</v>
          </cell>
          <cell r="L3976" t="b">
            <v>0</v>
          </cell>
          <cell r="M3976">
            <v>11</v>
          </cell>
          <cell r="N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>
            <v>0</v>
          </cell>
          <cell r="H3977" t="str">
            <v>US</v>
          </cell>
          <cell r="I3977" t="str">
            <v>USD</v>
          </cell>
          <cell r="J3977">
            <v>1468442898</v>
          </cell>
          <cell r="K3977">
            <v>1465850898</v>
          </cell>
          <cell r="L3977" t="b">
            <v>0</v>
          </cell>
          <cell r="M3977">
            <v>0</v>
          </cell>
          <cell r="N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>
            <v>48</v>
          </cell>
          <cell r="H3978" t="str">
            <v>US</v>
          </cell>
          <cell r="I3978" t="str">
            <v>USD</v>
          </cell>
          <cell r="J3978">
            <v>1406876400</v>
          </cell>
          <cell r="K3978">
            <v>1405024561</v>
          </cell>
          <cell r="L3978" t="b">
            <v>0</v>
          </cell>
          <cell r="M3978">
            <v>10</v>
          </cell>
          <cell r="N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>
            <v>1</v>
          </cell>
          <cell r="H3979" t="str">
            <v>US</v>
          </cell>
          <cell r="I3979" t="str">
            <v>USD</v>
          </cell>
          <cell r="J3979">
            <v>1469213732</v>
          </cell>
          <cell r="K3979">
            <v>1466621732</v>
          </cell>
          <cell r="L3979" t="b">
            <v>0</v>
          </cell>
          <cell r="M3979">
            <v>6</v>
          </cell>
          <cell r="N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>
            <v>11</v>
          </cell>
          <cell r="H3980" t="str">
            <v>US</v>
          </cell>
          <cell r="I3980" t="str">
            <v>USD</v>
          </cell>
          <cell r="J3980">
            <v>1422717953</v>
          </cell>
          <cell r="K3980">
            <v>1417533953</v>
          </cell>
          <cell r="L3980" t="b">
            <v>0</v>
          </cell>
          <cell r="M3980">
            <v>8</v>
          </cell>
          <cell r="N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>
            <v>2</v>
          </cell>
          <cell r="H3981" t="str">
            <v>GB</v>
          </cell>
          <cell r="I3981" t="str">
            <v>GBP</v>
          </cell>
          <cell r="J3981">
            <v>1427659200</v>
          </cell>
          <cell r="K3981">
            <v>1425678057</v>
          </cell>
          <cell r="L3981" t="b">
            <v>0</v>
          </cell>
          <cell r="M3981">
            <v>6</v>
          </cell>
          <cell r="N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>
            <v>18</v>
          </cell>
          <cell r="H3982" t="str">
            <v>US</v>
          </cell>
          <cell r="I3982" t="str">
            <v>USD</v>
          </cell>
          <cell r="J3982">
            <v>1404570147</v>
          </cell>
          <cell r="K3982">
            <v>1401978147</v>
          </cell>
          <cell r="L3982" t="b">
            <v>0</v>
          </cell>
          <cell r="M3982">
            <v>7</v>
          </cell>
          <cell r="N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>
            <v>4</v>
          </cell>
          <cell r="H3983" t="str">
            <v>US</v>
          </cell>
          <cell r="I3983" t="str">
            <v>USD</v>
          </cell>
          <cell r="J3983">
            <v>1468729149</v>
          </cell>
          <cell r="K3983">
            <v>1463545149</v>
          </cell>
          <cell r="L3983" t="b">
            <v>0</v>
          </cell>
          <cell r="M3983">
            <v>7</v>
          </cell>
          <cell r="N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>
            <v>20</v>
          </cell>
          <cell r="H3984" t="str">
            <v>GB</v>
          </cell>
          <cell r="I3984" t="str">
            <v>GBP</v>
          </cell>
          <cell r="J3984">
            <v>1436297180</v>
          </cell>
          <cell r="K3984">
            <v>1431113180</v>
          </cell>
          <cell r="L3984" t="b">
            <v>0</v>
          </cell>
          <cell r="M3984">
            <v>5</v>
          </cell>
          <cell r="N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>
            <v>35</v>
          </cell>
          <cell r="H3985" t="str">
            <v>US</v>
          </cell>
          <cell r="I3985" t="str">
            <v>USD</v>
          </cell>
          <cell r="J3985">
            <v>1400569140</v>
          </cell>
          <cell r="K3985">
            <v>1397854356</v>
          </cell>
          <cell r="L3985" t="b">
            <v>0</v>
          </cell>
          <cell r="M3985">
            <v>46</v>
          </cell>
          <cell r="N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>
            <v>6</v>
          </cell>
          <cell r="H3986" t="str">
            <v>GB</v>
          </cell>
          <cell r="I3986" t="str">
            <v>GBP</v>
          </cell>
          <cell r="J3986">
            <v>1415404800</v>
          </cell>
          <cell r="K3986">
            <v>1412809644</v>
          </cell>
          <cell r="L3986" t="b">
            <v>0</v>
          </cell>
          <cell r="M3986">
            <v>10</v>
          </cell>
          <cell r="N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>
            <v>32</v>
          </cell>
          <cell r="H3987" t="str">
            <v>US</v>
          </cell>
          <cell r="I3987" t="str">
            <v>USD</v>
          </cell>
          <cell r="J3987">
            <v>1456002300</v>
          </cell>
          <cell r="K3987">
            <v>1454173120</v>
          </cell>
          <cell r="L3987" t="b">
            <v>0</v>
          </cell>
          <cell r="M3987">
            <v>19</v>
          </cell>
          <cell r="N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>
            <v>10</v>
          </cell>
          <cell r="H3988" t="str">
            <v>GB</v>
          </cell>
          <cell r="I3988" t="str">
            <v>GBP</v>
          </cell>
          <cell r="J3988">
            <v>1462539840</v>
          </cell>
          <cell r="K3988">
            <v>1460034594</v>
          </cell>
          <cell r="L3988" t="b">
            <v>0</v>
          </cell>
          <cell r="M3988">
            <v>13</v>
          </cell>
          <cell r="N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>
            <v>38</v>
          </cell>
          <cell r="H3989" t="str">
            <v>GB</v>
          </cell>
          <cell r="I3989" t="str">
            <v>GBP</v>
          </cell>
          <cell r="J3989">
            <v>1400278290</v>
          </cell>
          <cell r="K3989">
            <v>1399414290</v>
          </cell>
          <cell r="L3989" t="b">
            <v>0</v>
          </cell>
          <cell r="M3989">
            <v>13</v>
          </cell>
          <cell r="N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>
            <v>2</v>
          </cell>
          <cell r="H3990" t="str">
            <v>US</v>
          </cell>
          <cell r="I3990" t="str">
            <v>USD</v>
          </cell>
          <cell r="J3990">
            <v>1440813413</v>
          </cell>
          <cell r="K3990">
            <v>1439517413</v>
          </cell>
          <cell r="L3990" t="b">
            <v>0</v>
          </cell>
          <cell r="M3990">
            <v>4</v>
          </cell>
          <cell r="N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>
            <v>0</v>
          </cell>
          <cell r="H3991" t="str">
            <v>US</v>
          </cell>
          <cell r="I3991" t="str">
            <v>USD</v>
          </cell>
          <cell r="J3991">
            <v>1447009181</v>
          </cell>
          <cell r="K3991">
            <v>1444413581</v>
          </cell>
          <cell r="L3991" t="b">
            <v>0</v>
          </cell>
          <cell r="M3991">
            <v>0</v>
          </cell>
          <cell r="N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>
            <v>4</v>
          </cell>
          <cell r="H3992" t="str">
            <v>GB</v>
          </cell>
          <cell r="I3992" t="str">
            <v>GBP</v>
          </cell>
          <cell r="J3992">
            <v>1456934893</v>
          </cell>
          <cell r="K3992">
            <v>1454342893</v>
          </cell>
          <cell r="L3992" t="b">
            <v>0</v>
          </cell>
          <cell r="M3992">
            <v>3</v>
          </cell>
          <cell r="N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>
            <v>20</v>
          </cell>
          <cell r="H3993" t="str">
            <v>US</v>
          </cell>
          <cell r="I3993" t="str">
            <v>USD</v>
          </cell>
          <cell r="J3993">
            <v>1433086082</v>
          </cell>
          <cell r="K3993">
            <v>1430494082</v>
          </cell>
          <cell r="L3993" t="b">
            <v>0</v>
          </cell>
          <cell r="M3993">
            <v>1</v>
          </cell>
          <cell r="N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>
            <v>5</v>
          </cell>
          <cell r="H3994" t="str">
            <v>US</v>
          </cell>
          <cell r="I3994" t="str">
            <v>USD</v>
          </cell>
          <cell r="J3994">
            <v>1449876859</v>
          </cell>
          <cell r="K3994">
            <v>1444689259</v>
          </cell>
          <cell r="L3994" t="b">
            <v>0</v>
          </cell>
          <cell r="M3994">
            <v>9</v>
          </cell>
          <cell r="N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>
            <v>0</v>
          </cell>
          <cell r="H3995" t="str">
            <v>US</v>
          </cell>
          <cell r="I3995" t="str">
            <v>USD</v>
          </cell>
          <cell r="J3995">
            <v>1431549912</v>
          </cell>
          <cell r="K3995">
            <v>1428957912</v>
          </cell>
          <cell r="L3995" t="b">
            <v>0</v>
          </cell>
          <cell r="M3995">
            <v>1</v>
          </cell>
          <cell r="N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>
            <v>0</v>
          </cell>
          <cell r="H3996" t="str">
            <v>US</v>
          </cell>
          <cell r="I3996" t="str">
            <v>USD</v>
          </cell>
          <cell r="J3996">
            <v>1405761690</v>
          </cell>
          <cell r="K3996">
            <v>1403169690</v>
          </cell>
          <cell r="L3996" t="b">
            <v>0</v>
          </cell>
          <cell r="M3996">
            <v>1</v>
          </cell>
          <cell r="N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>
            <v>35</v>
          </cell>
          <cell r="H3997" t="str">
            <v>GB</v>
          </cell>
          <cell r="I3997" t="str">
            <v>GBP</v>
          </cell>
          <cell r="J3997">
            <v>1423913220</v>
          </cell>
          <cell r="K3997">
            <v>1421339077</v>
          </cell>
          <cell r="L3997" t="b">
            <v>0</v>
          </cell>
          <cell r="M3997">
            <v>4</v>
          </cell>
          <cell r="N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>
            <v>17</v>
          </cell>
          <cell r="H3998" t="str">
            <v>US</v>
          </cell>
          <cell r="I3998" t="str">
            <v>USD</v>
          </cell>
          <cell r="J3998">
            <v>1416499440</v>
          </cell>
          <cell r="K3998">
            <v>1415341464</v>
          </cell>
          <cell r="L3998" t="b">
            <v>0</v>
          </cell>
          <cell r="M3998">
            <v>17</v>
          </cell>
          <cell r="N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>
            <v>0</v>
          </cell>
          <cell r="H3999" t="str">
            <v>GB</v>
          </cell>
          <cell r="I3999" t="str">
            <v>GBP</v>
          </cell>
          <cell r="J3999">
            <v>1428222221</v>
          </cell>
          <cell r="K3999">
            <v>1425633821</v>
          </cell>
          <cell r="L3999" t="b">
            <v>0</v>
          </cell>
          <cell r="M3999">
            <v>0</v>
          </cell>
          <cell r="N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>
            <v>57</v>
          </cell>
          <cell r="H4000" t="str">
            <v>US</v>
          </cell>
          <cell r="I4000" t="str">
            <v>USD</v>
          </cell>
          <cell r="J4000">
            <v>1427580426</v>
          </cell>
          <cell r="K4000">
            <v>1424992026</v>
          </cell>
          <cell r="L4000" t="b">
            <v>0</v>
          </cell>
          <cell r="M4000">
            <v>12</v>
          </cell>
          <cell r="N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>
            <v>17</v>
          </cell>
          <cell r="H4001" t="str">
            <v>US</v>
          </cell>
          <cell r="I4001" t="str">
            <v>USD</v>
          </cell>
          <cell r="J4001">
            <v>1409514709</v>
          </cell>
          <cell r="K4001">
            <v>1406058798</v>
          </cell>
          <cell r="L4001" t="b">
            <v>0</v>
          </cell>
          <cell r="M4001">
            <v>14</v>
          </cell>
          <cell r="N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>
            <v>0</v>
          </cell>
          <cell r="H4002" t="str">
            <v>US</v>
          </cell>
          <cell r="I4002" t="str">
            <v>USD</v>
          </cell>
          <cell r="J4002">
            <v>1462631358</v>
          </cell>
          <cell r="K4002">
            <v>1457450958</v>
          </cell>
          <cell r="L4002" t="b">
            <v>0</v>
          </cell>
          <cell r="M4002">
            <v>1</v>
          </cell>
          <cell r="N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>
            <v>38</v>
          </cell>
          <cell r="H4003" t="str">
            <v>GB</v>
          </cell>
          <cell r="I4003" t="str">
            <v>GBP</v>
          </cell>
          <cell r="J4003">
            <v>1488394800</v>
          </cell>
          <cell r="K4003">
            <v>1486681708</v>
          </cell>
          <cell r="L4003" t="b">
            <v>0</v>
          </cell>
          <cell r="M4003">
            <v>14</v>
          </cell>
          <cell r="N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>
            <v>2</v>
          </cell>
          <cell r="H4004" t="str">
            <v>US</v>
          </cell>
          <cell r="I4004" t="str">
            <v>USD</v>
          </cell>
          <cell r="J4004">
            <v>1411779761</v>
          </cell>
          <cell r="K4004">
            <v>1409187761</v>
          </cell>
          <cell r="L4004" t="b">
            <v>0</v>
          </cell>
          <cell r="M4004">
            <v>4</v>
          </cell>
          <cell r="N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>
            <v>10</v>
          </cell>
          <cell r="H4005" t="str">
            <v>US</v>
          </cell>
          <cell r="I4005" t="str">
            <v>USD</v>
          </cell>
          <cell r="J4005">
            <v>1424009147</v>
          </cell>
          <cell r="K4005">
            <v>1421417147</v>
          </cell>
          <cell r="L4005" t="b">
            <v>0</v>
          </cell>
          <cell r="M4005">
            <v>2</v>
          </cell>
          <cell r="N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>
            <v>0</v>
          </cell>
          <cell r="H4006" t="str">
            <v>US</v>
          </cell>
          <cell r="I4006" t="str">
            <v>USD</v>
          </cell>
          <cell r="J4006">
            <v>1412740457</v>
          </cell>
          <cell r="K4006">
            <v>1410148457</v>
          </cell>
          <cell r="L4006" t="b">
            <v>0</v>
          </cell>
          <cell r="M4006">
            <v>1</v>
          </cell>
          <cell r="N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>
            <v>1</v>
          </cell>
          <cell r="H4007" t="str">
            <v>US</v>
          </cell>
          <cell r="I4007" t="str">
            <v>USD</v>
          </cell>
          <cell r="J4007">
            <v>1413832985</v>
          </cell>
          <cell r="K4007">
            <v>1408648985</v>
          </cell>
          <cell r="L4007" t="b">
            <v>0</v>
          </cell>
          <cell r="M4007">
            <v>2</v>
          </cell>
          <cell r="N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>
            <v>0</v>
          </cell>
          <cell r="H4008" t="str">
            <v>US</v>
          </cell>
          <cell r="I4008" t="str">
            <v>USD</v>
          </cell>
          <cell r="J4008">
            <v>1455647587</v>
          </cell>
          <cell r="K4008">
            <v>1453487587</v>
          </cell>
          <cell r="L4008" t="b">
            <v>0</v>
          </cell>
          <cell r="M4008">
            <v>1</v>
          </cell>
          <cell r="N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>
            <v>0</v>
          </cell>
          <cell r="H4009" t="str">
            <v>US</v>
          </cell>
          <cell r="I4009" t="str">
            <v>USD</v>
          </cell>
          <cell r="J4009">
            <v>1409070480</v>
          </cell>
          <cell r="K4009">
            <v>1406572381</v>
          </cell>
          <cell r="L4009" t="b">
            <v>0</v>
          </cell>
          <cell r="M4009">
            <v>1</v>
          </cell>
          <cell r="N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>
            <v>6</v>
          </cell>
          <cell r="H4010" t="str">
            <v>GB</v>
          </cell>
          <cell r="I4010" t="str">
            <v>GBP</v>
          </cell>
          <cell r="J4010">
            <v>1437606507</v>
          </cell>
          <cell r="K4010">
            <v>1435014507</v>
          </cell>
          <cell r="L4010" t="b">
            <v>0</v>
          </cell>
          <cell r="M4010">
            <v>4</v>
          </cell>
          <cell r="N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>
            <v>4</v>
          </cell>
          <cell r="H4011" t="str">
            <v>GB</v>
          </cell>
          <cell r="I4011" t="str">
            <v>GBP</v>
          </cell>
          <cell r="J4011">
            <v>1410281360</v>
          </cell>
          <cell r="K4011">
            <v>1406825360</v>
          </cell>
          <cell r="L4011" t="b">
            <v>0</v>
          </cell>
          <cell r="M4011">
            <v>3</v>
          </cell>
          <cell r="N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>
            <v>24</v>
          </cell>
          <cell r="H4012" t="str">
            <v>US</v>
          </cell>
          <cell r="I4012" t="str">
            <v>USD</v>
          </cell>
          <cell r="J4012">
            <v>1414348166</v>
          </cell>
          <cell r="K4012">
            <v>1412879366</v>
          </cell>
          <cell r="L4012" t="b">
            <v>0</v>
          </cell>
          <cell r="M4012">
            <v>38</v>
          </cell>
          <cell r="N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>
            <v>8</v>
          </cell>
          <cell r="H4013" t="str">
            <v>GB</v>
          </cell>
          <cell r="I4013" t="str">
            <v>GBP</v>
          </cell>
          <cell r="J4013">
            <v>1422450278</v>
          </cell>
          <cell r="K4013">
            <v>1419858278</v>
          </cell>
          <cell r="L4013" t="b">
            <v>0</v>
          </cell>
          <cell r="M4013">
            <v>4</v>
          </cell>
          <cell r="N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>
            <v>0</v>
          </cell>
          <cell r="H4014" t="str">
            <v>GB</v>
          </cell>
          <cell r="I4014" t="str">
            <v>GBP</v>
          </cell>
          <cell r="J4014">
            <v>1430571849</v>
          </cell>
          <cell r="K4014">
            <v>1427979849</v>
          </cell>
          <cell r="L4014" t="b">
            <v>0</v>
          </cell>
          <cell r="M4014">
            <v>0</v>
          </cell>
          <cell r="N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>
            <v>1</v>
          </cell>
          <cell r="H4015" t="str">
            <v>US</v>
          </cell>
          <cell r="I4015" t="str">
            <v>USD</v>
          </cell>
          <cell r="J4015">
            <v>1424070823</v>
          </cell>
          <cell r="K4015">
            <v>1421478823</v>
          </cell>
          <cell r="L4015" t="b">
            <v>0</v>
          </cell>
          <cell r="M4015">
            <v>2</v>
          </cell>
          <cell r="N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>
            <v>0</v>
          </cell>
          <cell r="H4016" t="str">
            <v>US</v>
          </cell>
          <cell r="I4016" t="str">
            <v>USD</v>
          </cell>
          <cell r="J4016">
            <v>1457157269</v>
          </cell>
          <cell r="K4016">
            <v>1455861269</v>
          </cell>
          <cell r="L4016" t="b">
            <v>0</v>
          </cell>
          <cell r="M4016">
            <v>0</v>
          </cell>
          <cell r="N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>
            <v>0</v>
          </cell>
          <cell r="H4017" t="str">
            <v>US</v>
          </cell>
          <cell r="I4017" t="str">
            <v>USD</v>
          </cell>
          <cell r="J4017">
            <v>1437331463</v>
          </cell>
          <cell r="K4017">
            <v>1434739463</v>
          </cell>
          <cell r="L4017" t="b">
            <v>0</v>
          </cell>
          <cell r="M4017">
            <v>1</v>
          </cell>
          <cell r="N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>
            <v>14</v>
          </cell>
          <cell r="H4018" t="str">
            <v>GB</v>
          </cell>
          <cell r="I4018" t="str">
            <v>GBP</v>
          </cell>
          <cell r="J4018">
            <v>1410987400</v>
          </cell>
          <cell r="K4018">
            <v>1408395400</v>
          </cell>
          <cell r="L4018" t="b">
            <v>0</v>
          </cell>
          <cell r="M4018">
            <v>7</v>
          </cell>
          <cell r="N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>
            <v>1</v>
          </cell>
          <cell r="H4019" t="str">
            <v>US</v>
          </cell>
          <cell r="I4019" t="str">
            <v>USD</v>
          </cell>
          <cell r="J4019">
            <v>1409846874</v>
          </cell>
          <cell r="K4019">
            <v>1407254874</v>
          </cell>
          <cell r="L4019" t="b">
            <v>0</v>
          </cell>
          <cell r="M4019">
            <v>2</v>
          </cell>
          <cell r="N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>
            <v>9</v>
          </cell>
          <cell r="H4020" t="str">
            <v>GB</v>
          </cell>
          <cell r="I4020" t="str">
            <v>GBP</v>
          </cell>
          <cell r="J4020">
            <v>1475877108</v>
          </cell>
          <cell r="K4020">
            <v>1473285108</v>
          </cell>
          <cell r="L4020" t="b">
            <v>0</v>
          </cell>
          <cell r="M4020">
            <v>4</v>
          </cell>
          <cell r="N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>
            <v>1</v>
          </cell>
          <cell r="H4021" t="str">
            <v>US</v>
          </cell>
          <cell r="I4021" t="str">
            <v>USD</v>
          </cell>
          <cell r="J4021">
            <v>1460737680</v>
          </cell>
          <cell r="K4021">
            <v>1455725596</v>
          </cell>
          <cell r="L4021" t="b">
            <v>0</v>
          </cell>
          <cell r="M4021">
            <v>4</v>
          </cell>
          <cell r="N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>
            <v>17</v>
          </cell>
          <cell r="H4022" t="str">
            <v>US</v>
          </cell>
          <cell r="I4022" t="str">
            <v>USD</v>
          </cell>
          <cell r="J4022">
            <v>1427168099</v>
          </cell>
          <cell r="K4022">
            <v>1424579699</v>
          </cell>
          <cell r="L4022" t="b">
            <v>0</v>
          </cell>
          <cell r="M4022">
            <v>3</v>
          </cell>
          <cell r="N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>
            <v>1</v>
          </cell>
          <cell r="H4023" t="str">
            <v>US</v>
          </cell>
          <cell r="I4023" t="str">
            <v>USD</v>
          </cell>
          <cell r="J4023">
            <v>1414360358</v>
          </cell>
          <cell r="K4023">
            <v>1409176358</v>
          </cell>
          <cell r="L4023" t="b">
            <v>0</v>
          </cell>
          <cell r="M4023">
            <v>2</v>
          </cell>
          <cell r="N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>
            <v>70</v>
          </cell>
          <cell r="H4024" t="str">
            <v>US</v>
          </cell>
          <cell r="I4024" t="str">
            <v>USD</v>
          </cell>
          <cell r="J4024">
            <v>1422759240</v>
          </cell>
          <cell r="K4024">
            <v>1418824867</v>
          </cell>
          <cell r="L4024" t="b">
            <v>0</v>
          </cell>
          <cell r="M4024">
            <v>197</v>
          </cell>
          <cell r="N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>
            <v>0</v>
          </cell>
          <cell r="H4025" t="str">
            <v>US</v>
          </cell>
          <cell r="I4025" t="str">
            <v>USD</v>
          </cell>
          <cell r="J4025">
            <v>1458860363</v>
          </cell>
          <cell r="K4025">
            <v>1454975963</v>
          </cell>
          <cell r="L4025" t="b">
            <v>0</v>
          </cell>
          <cell r="M4025">
            <v>0</v>
          </cell>
          <cell r="N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>
            <v>1</v>
          </cell>
          <cell r="H4026" t="str">
            <v>US</v>
          </cell>
          <cell r="I4026" t="str">
            <v>USD</v>
          </cell>
          <cell r="J4026">
            <v>1441037097</v>
          </cell>
          <cell r="K4026">
            <v>1438445097</v>
          </cell>
          <cell r="L4026" t="b">
            <v>0</v>
          </cell>
          <cell r="M4026">
            <v>1</v>
          </cell>
          <cell r="N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>
            <v>5</v>
          </cell>
          <cell r="H4027" t="str">
            <v>FR</v>
          </cell>
          <cell r="I4027" t="str">
            <v>EUR</v>
          </cell>
          <cell r="J4027">
            <v>1437889336</v>
          </cell>
          <cell r="K4027">
            <v>1432705336</v>
          </cell>
          <cell r="L4027" t="b">
            <v>0</v>
          </cell>
          <cell r="M4027">
            <v>4</v>
          </cell>
          <cell r="N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>
            <v>0</v>
          </cell>
          <cell r="H4028" t="str">
            <v>US</v>
          </cell>
          <cell r="I4028" t="str">
            <v>USD</v>
          </cell>
          <cell r="J4028">
            <v>1449247439</v>
          </cell>
          <cell r="K4028">
            <v>1444059839</v>
          </cell>
          <cell r="L4028" t="b">
            <v>0</v>
          </cell>
          <cell r="M4028">
            <v>0</v>
          </cell>
          <cell r="N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>
            <v>7</v>
          </cell>
          <cell r="H4029" t="str">
            <v>US</v>
          </cell>
          <cell r="I4029" t="str">
            <v>USD</v>
          </cell>
          <cell r="J4029">
            <v>1487811600</v>
          </cell>
          <cell r="K4029">
            <v>1486077481</v>
          </cell>
          <cell r="L4029" t="b">
            <v>0</v>
          </cell>
          <cell r="M4029">
            <v>7</v>
          </cell>
          <cell r="N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>
            <v>28</v>
          </cell>
          <cell r="H4030" t="str">
            <v>US</v>
          </cell>
          <cell r="I4030" t="str">
            <v>USD</v>
          </cell>
          <cell r="J4030">
            <v>1402007500</v>
          </cell>
          <cell r="K4030">
            <v>1399415500</v>
          </cell>
          <cell r="L4030" t="b">
            <v>0</v>
          </cell>
          <cell r="M4030">
            <v>11</v>
          </cell>
          <cell r="N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>
            <v>0</v>
          </cell>
          <cell r="H4031" t="str">
            <v>US</v>
          </cell>
          <cell r="I4031" t="str">
            <v>USD</v>
          </cell>
          <cell r="J4031">
            <v>1450053370</v>
          </cell>
          <cell r="K4031">
            <v>1447461370</v>
          </cell>
          <cell r="L4031" t="b">
            <v>0</v>
          </cell>
          <cell r="M4031">
            <v>0</v>
          </cell>
          <cell r="N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>
            <v>16</v>
          </cell>
          <cell r="H4032" t="str">
            <v>US</v>
          </cell>
          <cell r="I4032" t="str">
            <v>USD</v>
          </cell>
          <cell r="J4032">
            <v>1454525340</v>
          </cell>
          <cell r="K4032">
            <v>1452008599</v>
          </cell>
          <cell r="L4032" t="b">
            <v>0</v>
          </cell>
          <cell r="M4032">
            <v>6</v>
          </cell>
          <cell r="N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>
            <v>0</v>
          </cell>
          <cell r="H4033" t="str">
            <v>US</v>
          </cell>
          <cell r="I4033" t="str">
            <v>USD</v>
          </cell>
          <cell r="J4033">
            <v>1418914964</v>
          </cell>
          <cell r="K4033">
            <v>1414591364</v>
          </cell>
          <cell r="L4033" t="b">
            <v>0</v>
          </cell>
          <cell r="M4033">
            <v>0</v>
          </cell>
          <cell r="N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>
            <v>7</v>
          </cell>
          <cell r="H4034" t="str">
            <v>US</v>
          </cell>
          <cell r="I4034" t="str">
            <v>USD</v>
          </cell>
          <cell r="J4034">
            <v>1450211116</v>
          </cell>
          <cell r="K4034">
            <v>1445023516</v>
          </cell>
          <cell r="L4034" t="b">
            <v>0</v>
          </cell>
          <cell r="M4034">
            <v>7</v>
          </cell>
          <cell r="N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>
            <v>26</v>
          </cell>
          <cell r="H4035" t="str">
            <v>GB</v>
          </cell>
          <cell r="I4035" t="str">
            <v>GBP</v>
          </cell>
          <cell r="J4035">
            <v>1475398800</v>
          </cell>
          <cell r="K4035">
            <v>1472711224</v>
          </cell>
          <cell r="L4035" t="b">
            <v>0</v>
          </cell>
          <cell r="M4035">
            <v>94</v>
          </cell>
          <cell r="N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>
            <v>1</v>
          </cell>
          <cell r="H4036" t="str">
            <v>US</v>
          </cell>
          <cell r="I4036" t="str">
            <v>USD</v>
          </cell>
          <cell r="J4036">
            <v>1428097450</v>
          </cell>
          <cell r="K4036">
            <v>1425509050</v>
          </cell>
          <cell r="L4036" t="b">
            <v>0</v>
          </cell>
          <cell r="M4036">
            <v>2</v>
          </cell>
          <cell r="N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>
            <v>37</v>
          </cell>
          <cell r="H4037" t="str">
            <v>US</v>
          </cell>
          <cell r="I4037" t="str">
            <v>USD</v>
          </cell>
          <cell r="J4037">
            <v>1413925887</v>
          </cell>
          <cell r="K4037">
            <v>1411333887</v>
          </cell>
          <cell r="L4037" t="b">
            <v>0</v>
          </cell>
          <cell r="M4037">
            <v>25</v>
          </cell>
          <cell r="N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>
            <v>47</v>
          </cell>
          <cell r="H4038" t="str">
            <v>US</v>
          </cell>
          <cell r="I4038" t="str">
            <v>USD</v>
          </cell>
          <cell r="J4038">
            <v>1404253800</v>
          </cell>
          <cell r="K4038">
            <v>1402784964</v>
          </cell>
          <cell r="L4038" t="b">
            <v>0</v>
          </cell>
          <cell r="M4038">
            <v>17</v>
          </cell>
          <cell r="N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>
            <v>11</v>
          </cell>
          <cell r="H4039" t="str">
            <v>US</v>
          </cell>
          <cell r="I4039" t="str">
            <v>USD</v>
          </cell>
          <cell r="J4039">
            <v>1464099900</v>
          </cell>
          <cell r="K4039">
            <v>1462585315</v>
          </cell>
          <cell r="L4039" t="b">
            <v>0</v>
          </cell>
          <cell r="M4039">
            <v>2</v>
          </cell>
          <cell r="N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>
            <v>12</v>
          </cell>
          <cell r="H4040" t="str">
            <v>US</v>
          </cell>
          <cell r="I4040" t="str">
            <v>USD</v>
          </cell>
          <cell r="J4040">
            <v>1413573010</v>
          </cell>
          <cell r="K4040">
            <v>1408389010</v>
          </cell>
          <cell r="L4040" t="b">
            <v>0</v>
          </cell>
          <cell r="M4040">
            <v>4</v>
          </cell>
          <cell r="N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>
            <v>60</v>
          </cell>
          <cell r="H4041" t="str">
            <v>US</v>
          </cell>
          <cell r="I4041" t="str">
            <v>USD</v>
          </cell>
          <cell r="J4041">
            <v>1448949540</v>
          </cell>
          <cell r="K4041">
            <v>1446048367</v>
          </cell>
          <cell r="L4041" t="b">
            <v>0</v>
          </cell>
          <cell r="M4041">
            <v>5</v>
          </cell>
          <cell r="N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>
            <v>31</v>
          </cell>
          <cell r="H4042" t="str">
            <v>US</v>
          </cell>
          <cell r="I4042" t="str">
            <v>USD</v>
          </cell>
          <cell r="J4042">
            <v>1437188400</v>
          </cell>
          <cell r="K4042">
            <v>1432100004</v>
          </cell>
          <cell r="L4042" t="b">
            <v>0</v>
          </cell>
          <cell r="M4042">
            <v>2</v>
          </cell>
          <cell r="N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>
            <v>0</v>
          </cell>
          <cell r="H4043" t="str">
            <v>GB</v>
          </cell>
          <cell r="I4043" t="str">
            <v>GBP</v>
          </cell>
          <cell r="J4043">
            <v>1473160954</v>
          </cell>
          <cell r="K4043">
            <v>1467976954</v>
          </cell>
          <cell r="L4043" t="b">
            <v>0</v>
          </cell>
          <cell r="M4043">
            <v>2</v>
          </cell>
          <cell r="N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>
            <v>0</v>
          </cell>
          <cell r="H4044" t="str">
            <v>US</v>
          </cell>
          <cell r="I4044" t="str">
            <v>USD</v>
          </cell>
          <cell r="J4044">
            <v>1421781360</v>
          </cell>
          <cell r="K4044">
            <v>1419213664</v>
          </cell>
          <cell r="L4044" t="b">
            <v>0</v>
          </cell>
          <cell r="M4044">
            <v>3</v>
          </cell>
          <cell r="N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>
            <v>0</v>
          </cell>
          <cell r="H4045" t="str">
            <v>CA</v>
          </cell>
          <cell r="I4045" t="str">
            <v>CAD</v>
          </cell>
          <cell r="J4045">
            <v>1416524325</v>
          </cell>
          <cell r="K4045">
            <v>1415228325</v>
          </cell>
          <cell r="L4045" t="b">
            <v>0</v>
          </cell>
          <cell r="M4045">
            <v>0</v>
          </cell>
          <cell r="N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>
            <v>38</v>
          </cell>
          <cell r="H4046" t="str">
            <v>US</v>
          </cell>
          <cell r="I4046" t="str">
            <v>USD</v>
          </cell>
          <cell r="J4046">
            <v>1428642000</v>
          </cell>
          <cell r="K4046">
            <v>1426050982</v>
          </cell>
          <cell r="L4046" t="b">
            <v>0</v>
          </cell>
          <cell r="M4046">
            <v>4</v>
          </cell>
          <cell r="N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>
            <v>0</v>
          </cell>
          <cell r="H4047" t="str">
            <v>AU</v>
          </cell>
          <cell r="I4047" t="str">
            <v>AUD</v>
          </cell>
          <cell r="J4047">
            <v>1408596589</v>
          </cell>
          <cell r="K4047">
            <v>1406004589</v>
          </cell>
          <cell r="L4047" t="b">
            <v>0</v>
          </cell>
          <cell r="M4047">
            <v>1</v>
          </cell>
          <cell r="N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>
            <v>8</v>
          </cell>
          <cell r="H4048" t="str">
            <v>US</v>
          </cell>
          <cell r="I4048" t="str">
            <v>USD</v>
          </cell>
          <cell r="J4048">
            <v>1413992210</v>
          </cell>
          <cell r="K4048">
            <v>1411400210</v>
          </cell>
          <cell r="L4048" t="b">
            <v>0</v>
          </cell>
          <cell r="M4048">
            <v>12</v>
          </cell>
          <cell r="N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>
            <v>2</v>
          </cell>
          <cell r="H4049" t="str">
            <v>US</v>
          </cell>
          <cell r="I4049" t="str">
            <v>USD</v>
          </cell>
          <cell r="J4049">
            <v>1420938000</v>
          </cell>
          <cell r="K4049">
            <v>1418862743</v>
          </cell>
          <cell r="L4049" t="b">
            <v>0</v>
          </cell>
          <cell r="M4049">
            <v>4</v>
          </cell>
          <cell r="N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>
            <v>18</v>
          </cell>
          <cell r="H4050" t="str">
            <v>GB</v>
          </cell>
          <cell r="I4050" t="str">
            <v>GBP</v>
          </cell>
          <cell r="J4050">
            <v>1460373187</v>
          </cell>
          <cell r="K4050">
            <v>1457352787</v>
          </cell>
          <cell r="L4050" t="b">
            <v>0</v>
          </cell>
          <cell r="M4050">
            <v>91</v>
          </cell>
          <cell r="N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>
            <v>0</v>
          </cell>
          <cell r="H4051" t="str">
            <v>US</v>
          </cell>
          <cell r="I4051" t="str">
            <v>USD</v>
          </cell>
          <cell r="J4051">
            <v>1436914815</v>
          </cell>
          <cell r="K4051">
            <v>1434322815</v>
          </cell>
          <cell r="L4051" t="b">
            <v>0</v>
          </cell>
          <cell r="M4051">
            <v>1</v>
          </cell>
          <cell r="N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>
            <v>0</v>
          </cell>
          <cell r="H4052" t="str">
            <v>US</v>
          </cell>
          <cell r="I4052" t="str">
            <v>USD</v>
          </cell>
          <cell r="J4052">
            <v>1414077391</v>
          </cell>
          <cell r="K4052">
            <v>1411485391</v>
          </cell>
          <cell r="L4052" t="b">
            <v>0</v>
          </cell>
          <cell r="M4052">
            <v>1</v>
          </cell>
          <cell r="N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>
            <v>0</v>
          </cell>
          <cell r="H4053" t="str">
            <v>US</v>
          </cell>
          <cell r="I4053" t="str">
            <v>USD</v>
          </cell>
          <cell r="J4053">
            <v>1399618380</v>
          </cell>
          <cell r="K4053">
            <v>1399058797</v>
          </cell>
          <cell r="L4053" t="b">
            <v>0</v>
          </cell>
          <cell r="M4053">
            <v>0</v>
          </cell>
          <cell r="N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>
            <v>38</v>
          </cell>
          <cell r="H4054" t="str">
            <v>US</v>
          </cell>
          <cell r="I4054" t="str">
            <v>USD</v>
          </cell>
          <cell r="J4054">
            <v>1413234316</v>
          </cell>
          <cell r="K4054">
            <v>1408050316</v>
          </cell>
          <cell r="L4054" t="b">
            <v>0</v>
          </cell>
          <cell r="M4054">
            <v>13</v>
          </cell>
          <cell r="N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>
            <v>22</v>
          </cell>
          <cell r="H4055" t="str">
            <v>GB</v>
          </cell>
          <cell r="I4055" t="str">
            <v>GBP</v>
          </cell>
          <cell r="J4055">
            <v>1416081600</v>
          </cell>
          <cell r="K4055">
            <v>1413477228</v>
          </cell>
          <cell r="L4055" t="b">
            <v>0</v>
          </cell>
          <cell r="M4055">
            <v>2</v>
          </cell>
          <cell r="N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>
            <v>0</v>
          </cell>
          <cell r="H4056" t="str">
            <v>US</v>
          </cell>
          <cell r="I4056" t="str">
            <v>USD</v>
          </cell>
          <cell r="J4056">
            <v>1475294400</v>
          </cell>
          <cell r="K4056">
            <v>1472674285</v>
          </cell>
          <cell r="L4056" t="b">
            <v>0</v>
          </cell>
          <cell r="M4056">
            <v>0</v>
          </cell>
          <cell r="N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>
            <v>18</v>
          </cell>
          <cell r="H4057" t="str">
            <v>GB</v>
          </cell>
          <cell r="I4057" t="str">
            <v>GBP</v>
          </cell>
          <cell r="J4057">
            <v>1403192031</v>
          </cell>
          <cell r="K4057">
            <v>1400600031</v>
          </cell>
          <cell r="L4057" t="b">
            <v>0</v>
          </cell>
          <cell r="M4057">
            <v>21</v>
          </cell>
          <cell r="N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>
            <v>53</v>
          </cell>
          <cell r="H4058" t="str">
            <v>US</v>
          </cell>
          <cell r="I4058" t="str">
            <v>USD</v>
          </cell>
          <cell r="J4058">
            <v>1467575940</v>
          </cell>
          <cell r="K4058">
            <v>1465856639</v>
          </cell>
          <cell r="L4058" t="b">
            <v>0</v>
          </cell>
          <cell r="M4058">
            <v>9</v>
          </cell>
          <cell r="N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>
            <v>22</v>
          </cell>
          <cell r="H4059" t="str">
            <v>GB</v>
          </cell>
          <cell r="I4059" t="str">
            <v>GBP</v>
          </cell>
          <cell r="J4059">
            <v>1448492400</v>
          </cell>
          <cell r="K4059">
            <v>1446506080</v>
          </cell>
          <cell r="L4059" t="b">
            <v>0</v>
          </cell>
          <cell r="M4059">
            <v>6</v>
          </cell>
          <cell r="N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>
            <v>3</v>
          </cell>
          <cell r="H4060" t="str">
            <v>US</v>
          </cell>
          <cell r="I4060" t="str">
            <v>USD</v>
          </cell>
          <cell r="J4060">
            <v>1459483140</v>
          </cell>
          <cell r="K4060">
            <v>1458178044</v>
          </cell>
          <cell r="L4060" t="b">
            <v>0</v>
          </cell>
          <cell r="M4060">
            <v>4</v>
          </cell>
          <cell r="N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>
            <v>3</v>
          </cell>
          <cell r="H4061" t="str">
            <v>CA</v>
          </cell>
          <cell r="I4061" t="str">
            <v>CAD</v>
          </cell>
          <cell r="J4061">
            <v>1410836400</v>
          </cell>
          <cell r="K4061">
            <v>1408116152</v>
          </cell>
          <cell r="L4061" t="b">
            <v>0</v>
          </cell>
          <cell r="M4061">
            <v>7</v>
          </cell>
          <cell r="N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>
            <v>3</v>
          </cell>
          <cell r="H4062" t="str">
            <v>CA</v>
          </cell>
          <cell r="I4062" t="str">
            <v>CAD</v>
          </cell>
          <cell r="J4062">
            <v>1403539200</v>
          </cell>
          <cell r="K4062">
            <v>1400604056</v>
          </cell>
          <cell r="L4062" t="b">
            <v>0</v>
          </cell>
          <cell r="M4062">
            <v>5</v>
          </cell>
          <cell r="N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>
            <v>0</v>
          </cell>
          <cell r="H4063" t="str">
            <v>US</v>
          </cell>
          <cell r="I4063" t="str">
            <v>USD</v>
          </cell>
          <cell r="J4063">
            <v>1461205423</v>
          </cell>
          <cell r="K4063">
            <v>1456025023</v>
          </cell>
          <cell r="L4063" t="b">
            <v>0</v>
          </cell>
          <cell r="M4063">
            <v>0</v>
          </cell>
          <cell r="N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>
            <v>2</v>
          </cell>
          <cell r="H4064" t="str">
            <v>US</v>
          </cell>
          <cell r="I4064" t="str">
            <v>USD</v>
          </cell>
          <cell r="J4064">
            <v>1467481468</v>
          </cell>
          <cell r="K4064">
            <v>1464889468</v>
          </cell>
          <cell r="L4064" t="b">
            <v>0</v>
          </cell>
          <cell r="M4064">
            <v>3</v>
          </cell>
          <cell r="N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>
            <v>1</v>
          </cell>
          <cell r="H4065" t="str">
            <v>GB</v>
          </cell>
          <cell r="I4065" t="str">
            <v>GBP</v>
          </cell>
          <cell r="J4065">
            <v>1403886084</v>
          </cell>
          <cell r="K4065">
            <v>1401294084</v>
          </cell>
          <cell r="L4065" t="b">
            <v>0</v>
          </cell>
          <cell r="M4065">
            <v>9</v>
          </cell>
          <cell r="N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>
            <v>19</v>
          </cell>
          <cell r="H4066" t="str">
            <v>AU</v>
          </cell>
          <cell r="I4066" t="str">
            <v>AUD</v>
          </cell>
          <cell r="J4066">
            <v>1430316426</v>
          </cell>
          <cell r="K4066">
            <v>1427724426</v>
          </cell>
          <cell r="L4066" t="b">
            <v>0</v>
          </cell>
          <cell r="M4066">
            <v>6</v>
          </cell>
          <cell r="N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>
            <v>1</v>
          </cell>
          <cell r="H4067" t="str">
            <v>US</v>
          </cell>
          <cell r="I4067" t="str">
            <v>USD</v>
          </cell>
          <cell r="J4067">
            <v>1407883811</v>
          </cell>
          <cell r="K4067">
            <v>1405291811</v>
          </cell>
          <cell r="L4067" t="b">
            <v>0</v>
          </cell>
          <cell r="M4067">
            <v>4</v>
          </cell>
          <cell r="N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>
            <v>0</v>
          </cell>
          <cell r="H4068" t="str">
            <v>US</v>
          </cell>
          <cell r="I4068" t="str">
            <v>USD</v>
          </cell>
          <cell r="J4068">
            <v>1463619388</v>
          </cell>
          <cell r="K4068">
            <v>1461027388</v>
          </cell>
          <cell r="L4068" t="b">
            <v>0</v>
          </cell>
          <cell r="M4068">
            <v>1</v>
          </cell>
          <cell r="N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>
            <v>61</v>
          </cell>
          <cell r="H4069" t="str">
            <v>US</v>
          </cell>
          <cell r="I4069" t="str">
            <v>USD</v>
          </cell>
          <cell r="J4069">
            <v>1443408550</v>
          </cell>
          <cell r="K4069">
            <v>1439952550</v>
          </cell>
          <cell r="L4069" t="b">
            <v>0</v>
          </cell>
          <cell r="M4069">
            <v>17</v>
          </cell>
          <cell r="N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>
            <v>1</v>
          </cell>
          <cell r="H4070" t="str">
            <v>US</v>
          </cell>
          <cell r="I4070" t="str">
            <v>USD</v>
          </cell>
          <cell r="J4070">
            <v>1484348700</v>
          </cell>
          <cell r="K4070">
            <v>1481756855</v>
          </cell>
          <cell r="L4070" t="b">
            <v>0</v>
          </cell>
          <cell r="M4070">
            <v>1</v>
          </cell>
          <cell r="N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>
            <v>34</v>
          </cell>
          <cell r="H4071" t="str">
            <v>GB</v>
          </cell>
          <cell r="I4071" t="str">
            <v>GBP</v>
          </cell>
          <cell r="J4071">
            <v>1425124800</v>
          </cell>
          <cell r="K4071">
            <v>1421596356</v>
          </cell>
          <cell r="L4071" t="b">
            <v>0</v>
          </cell>
          <cell r="M4071">
            <v>13</v>
          </cell>
          <cell r="N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>
            <v>17</v>
          </cell>
          <cell r="H4072" t="str">
            <v>US</v>
          </cell>
          <cell r="I4072" t="str">
            <v>USD</v>
          </cell>
          <cell r="J4072">
            <v>1425178800</v>
          </cell>
          <cell r="K4072">
            <v>1422374420</v>
          </cell>
          <cell r="L4072" t="b">
            <v>0</v>
          </cell>
          <cell r="M4072">
            <v>6</v>
          </cell>
          <cell r="N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>
            <v>0</v>
          </cell>
          <cell r="H4073" t="str">
            <v>MX</v>
          </cell>
          <cell r="I4073" t="str">
            <v>MXN</v>
          </cell>
          <cell r="J4073">
            <v>1482779931</v>
          </cell>
          <cell r="K4073">
            <v>1480187931</v>
          </cell>
          <cell r="L4073" t="b">
            <v>0</v>
          </cell>
          <cell r="M4073">
            <v>0</v>
          </cell>
          <cell r="N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>
            <v>0</v>
          </cell>
          <cell r="H4074" t="str">
            <v>GB</v>
          </cell>
          <cell r="I4074" t="str">
            <v>GBP</v>
          </cell>
          <cell r="J4074">
            <v>1408646111</v>
          </cell>
          <cell r="K4074">
            <v>1403462111</v>
          </cell>
          <cell r="L4074" t="b">
            <v>0</v>
          </cell>
          <cell r="M4074">
            <v>2</v>
          </cell>
          <cell r="N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>
            <v>1</v>
          </cell>
          <cell r="H4075" t="str">
            <v>US</v>
          </cell>
          <cell r="I4075" t="str">
            <v>USD</v>
          </cell>
          <cell r="J4075">
            <v>1431144000</v>
          </cell>
          <cell r="K4075">
            <v>1426407426</v>
          </cell>
          <cell r="L4075" t="b">
            <v>0</v>
          </cell>
          <cell r="M4075">
            <v>2</v>
          </cell>
          <cell r="N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>
            <v>27</v>
          </cell>
          <cell r="H4076" t="str">
            <v>GB</v>
          </cell>
          <cell r="I4076" t="str">
            <v>GBP</v>
          </cell>
          <cell r="J4076">
            <v>1446732975</v>
          </cell>
          <cell r="K4076">
            <v>1444137375</v>
          </cell>
          <cell r="L4076" t="b">
            <v>0</v>
          </cell>
          <cell r="M4076">
            <v>21</v>
          </cell>
          <cell r="N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>
            <v>29</v>
          </cell>
          <cell r="H4077" t="str">
            <v>GB</v>
          </cell>
          <cell r="I4077" t="str">
            <v>GBP</v>
          </cell>
          <cell r="J4077">
            <v>1404149280</v>
          </cell>
          <cell r="K4077">
            <v>1400547969</v>
          </cell>
          <cell r="L4077" t="b">
            <v>0</v>
          </cell>
          <cell r="M4077">
            <v>13</v>
          </cell>
          <cell r="N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>
            <v>0</v>
          </cell>
          <cell r="H4078" t="str">
            <v>US</v>
          </cell>
          <cell r="I4078" t="str">
            <v>USD</v>
          </cell>
          <cell r="J4078">
            <v>1413921060</v>
          </cell>
          <cell r="K4078">
            <v>1411499149</v>
          </cell>
          <cell r="L4078" t="b">
            <v>0</v>
          </cell>
          <cell r="M4078">
            <v>0</v>
          </cell>
          <cell r="N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>
            <v>9</v>
          </cell>
          <cell r="H4079" t="str">
            <v>US</v>
          </cell>
          <cell r="I4079" t="str">
            <v>USD</v>
          </cell>
          <cell r="J4079">
            <v>1482339794</v>
          </cell>
          <cell r="K4079">
            <v>1479747794</v>
          </cell>
          <cell r="L4079" t="b">
            <v>0</v>
          </cell>
          <cell r="M4079">
            <v>6</v>
          </cell>
          <cell r="N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>
            <v>0</v>
          </cell>
          <cell r="H4080" t="str">
            <v>GB</v>
          </cell>
          <cell r="I4080" t="str">
            <v>GBP</v>
          </cell>
          <cell r="J4080">
            <v>1485543242</v>
          </cell>
          <cell r="K4080">
            <v>1482951242</v>
          </cell>
          <cell r="L4080" t="b">
            <v>0</v>
          </cell>
          <cell r="M4080">
            <v>0</v>
          </cell>
          <cell r="N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>
            <v>0</v>
          </cell>
          <cell r="H4081" t="str">
            <v>US</v>
          </cell>
          <cell r="I4081" t="str">
            <v>USD</v>
          </cell>
          <cell r="J4081">
            <v>1466375521</v>
          </cell>
          <cell r="K4081">
            <v>1463783521</v>
          </cell>
          <cell r="L4081" t="b">
            <v>0</v>
          </cell>
          <cell r="M4081">
            <v>1</v>
          </cell>
          <cell r="N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>
            <v>0</v>
          </cell>
          <cell r="H4082" t="str">
            <v>US</v>
          </cell>
          <cell r="I4082" t="str">
            <v>USD</v>
          </cell>
          <cell r="J4082">
            <v>1465930440</v>
          </cell>
          <cell r="K4082">
            <v>1463849116</v>
          </cell>
          <cell r="L4082" t="b">
            <v>0</v>
          </cell>
          <cell r="M4082">
            <v>0</v>
          </cell>
          <cell r="N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>
            <v>16</v>
          </cell>
          <cell r="H4083" t="str">
            <v>US</v>
          </cell>
          <cell r="I4083" t="str">
            <v>USD</v>
          </cell>
          <cell r="J4083">
            <v>1425819425</v>
          </cell>
          <cell r="K4083">
            <v>1423231025</v>
          </cell>
          <cell r="L4083" t="b">
            <v>0</v>
          </cell>
          <cell r="M4083">
            <v>12</v>
          </cell>
          <cell r="N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>
            <v>2</v>
          </cell>
          <cell r="H4084" t="str">
            <v>US</v>
          </cell>
          <cell r="I4084" t="str">
            <v>USD</v>
          </cell>
          <cell r="J4084">
            <v>1447542000</v>
          </cell>
          <cell r="K4084">
            <v>1446179553</v>
          </cell>
          <cell r="L4084" t="b">
            <v>0</v>
          </cell>
          <cell r="M4084">
            <v>2</v>
          </cell>
          <cell r="N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>
            <v>22</v>
          </cell>
          <cell r="H4085" t="str">
            <v>US</v>
          </cell>
          <cell r="I4085" t="str">
            <v>USD</v>
          </cell>
          <cell r="J4085">
            <v>1452795416</v>
          </cell>
          <cell r="K4085">
            <v>1450203416</v>
          </cell>
          <cell r="L4085" t="b">
            <v>0</v>
          </cell>
          <cell r="M4085">
            <v>6</v>
          </cell>
          <cell r="N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>
            <v>0</v>
          </cell>
          <cell r="H4086" t="str">
            <v>IT</v>
          </cell>
          <cell r="I4086" t="str">
            <v>EUR</v>
          </cell>
          <cell r="J4086">
            <v>1476008906</v>
          </cell>
          <cell r="K4086">
            <v>1473416906</v>
          </cell>
          <cell r="L4086" t="b">
            <v>0</v>
          </cell>
          <cell r="M4086">
            <v>1</v>
          </cell>
          <cell r="N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>
            <v>0</v>
          </cell>
          <cell r="H4087" t="str">
            <v>US</v>
          </cell>
          <cell r="I4087" t="str">
            <v>USD</v>
          </cell>
          <cell r="J4087">
            <v>1427169540</v>
          </cell>
          <cell r="K4087">
            <v>1424701775</v>
          </cell>
          <cell r="L4087" t="b">
            <v>0</v>
          </cell>
          <cell r="M4087">
            <v>1</v>
          </cell>
          <cell r="N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>
            <v>5</v>
          </cell>
          <cell r="H4088" t="str">
            <v>US</v>
          </cell>
          <cell r="I4088" t="str">
            <v>USD</v>
          </cell>
          <cell r="J4088">
            <v>1448078400</v>
          </cell>
          <cell r="K4088">
            <v>1445985299</v>
          </cell>
          <cell r="L4088" t="b">
            <v>0</v>
          </cell>
          <cell r="M4088">
            <v>5</v>
          </cell>
          <cell r="N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>
            <v>0</v>
          </cell>
          <cell r="H4089" t="str">
            <v>US</v>
          </cell>
          <cell r="I4089" t="str">
            <v>USD</v>
          </cell>
          <cell r="J4089">
            <v>1468777786</v>
          </cell>
          <cell r="K4089">
            <v>1466185786</v>
          </cell>
          <cell r="L4089" t="b">
            <v>0</v>
          </cell>
          <cell r="M4089">
            <v>0</v>
          </cell>
          <cell r="N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>
            <v>11</v>
          </cell>
          <cell r="H4090" t="str">
            <v>GB</v>
          </cell>
          <cell r="I4090" t="str">
            <v>GBP</v>
          </cell>
          <cell r="J4090">
            <v>1421403960</v>
          </cell>
          <cell r="K4090">
            <v>1418827324</v>
          </cell>
          <cell r="L4090" t="b">
            <v>0</v>
          </cell>
          <cell r="M4090">
            <v>3</v>
          </cell>
          <cell r="N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>
            <v>5</v>
          </cell>
          <cell r="H4091" t="str">
            <v>US</v>
          </cell>
          <cell r="I4091" t="str">
            <v>USD</v>
          </cell>
          <cell r="J4091">
            <v>1433093700</v>
          </cell>
          <cell r="K4091">
            <v>1430242488</v>
          </cell>
          <cell r="L4091" t="b">
            <v>0</v>
          </cell>
          <cell r="M4091">
            <v>8</v>
          </cell>
          <cell r="N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>
            <v>3</v>
          </cell>
          <cell r="H4092" t="str">
            <v>US</v>
          </cell>
          <cell r="I4092" t="str">
            <v>USD</v>
          </cell>
          <cell r="J4092">
            <v>1438959600</v>
          </cell>
          <cell r="K4092">
            <v>1437754137</v>
          </cell>
          <cell r="L4092" t="b">
            <v>0</v>
          </cell>
          <cell r="M4092">
            <v>3</v>
          </cell>
          <cell r="N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>
            <v>13</v>
          </cell>
          <cell r="H4093" t="str">
            <v>US</v>
          </cell>
          <cell r="I4093" t="str">
            <v>USD</v>
          </cell>
          <cell r="J4093">
            <v>1421410151</v>
          </cell>
          <cell r="K4093">
            <v>1418818151</v>
          </cell>
          <cell r="L4093" t="b">
            <v>0</v>
          </cell>
          <cell r="M4093">
            <v>8</v>
          </cell>
          <cell r="N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>
            <v>0</v>
          </cell>
          <cell r="H4094" t="str">
            <v>US</v>
          </cell>
          <cell r="I4094" t="str">
            <v>USD</v>
          </cell>
          <cell r="J4094">
            <v>1428205247</v>
          </cell>
          <cell r="K4094">
            <v>1423024847</v>
          </cell>
          <cell r="L4094" t="b">
            <v>0</v>
          </cell>
          <cell r="M4094">
            <v>1</v>
          </cell>
          <cell r="N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>
            <v>2</v>
          </cell>
          <cell r="H4095" t="str">
            <v>GB</v>
          </cell>
          <cell r="I4095" t="str">
            <v>GBP</v>
          </cell>
          <cell r="J4095">
            <v>1440272093</v>
          </cell>
          <cell r="K4095">
            <v>1435088093</v>
          </cell>
          <cell r="L4095" t="b">
            <v>0</v>
          </cell>
          <cell r="M4095">
            <v>4</v>
          </cell>
          <cell r="N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>
            <v>37</v>
          </cell>
          <cell r="H4096" t="str">
            <v>US</v>
          </cell>
          <cell r="I4096" t="str">
            <v>USD</v>
          </cell>
          <cell r="J4096">
            <v>1413953940</v>
          </cell>
          <cell r="K4096">
            <v>1410141900</v>
          </cell>
          <cell r="L4096" t="b">
            <v>0</v>
          </cell>
          <cell r="M4096">
            <v>8</v>
          </cell>
          <cell r="N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>
            <v>3</v>
          </cell>
          <cell r="H4097" t="str">
            <v>MX</v>
          </cell>
          <cell r="I4097" t="str">
            <v>MXN</v>
          </cell>
          <cell r="J4097">
            <v>1482108350</v>
          </cell>
          <cell r="K4097">
            <v>1479516350</v>
          </cell>
          <cell r="L4097" t="b">
            <v>0</v>
          </cell>
          <cell r="M4097">
            <v>1</v>
          </cell>
          <cell r="N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>
            <v>11</v>
          </cell>
          <cell r="H4098" t="str">
            <v>GB</v>
          </cell>
          <cell r="I4098" t="str">
            <v>GBP</v>
          </cell>
          <cell r="J4098">
            <v>1488271860</v>
          </cell>
          <cell r="K4098">
            <v>1484484219</v>
          </cell>
          <cell r="L4098" t="b">
            <v>0</v>
          </cell>
          <cell r="M4098">
            <v>5</v>
          </cell>
          <cell r="N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>
            <v>0</v>
          </cell>
          <cell r="H4099" t="str">
            <v>GB</v>
          </cell>
          <cell r="I4099" t="str">
            <v>GBP</v>
          </cell>
          <cell r="J4099">
            <v>1454284500</v>
          </cell>
          <cell r="K4099">
            <v>1449431237</v>
          </cell>
          <cell r="L4099" t="b">
            <v>0</v>
          </cell>
          <cell r="M4099">
            <v>0</v>
          </cell>
          <cell r="N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>
            <v>0</v>
          </cell>
          <cell r="H4100" t="str">
            <v>US</v>
          </cell>
          <cell r="I4100" t="str">
            <v>USD</v>
          </cell>
          <cell r="J4100">
            <v>1465060797</v>
          </cell>
          <cell r="K4100">
            <v>1462468797</v>
          </cell>
          <cell r="L4100" t="b">
            <v>0</v>
          </cell>
          <cell r="M4100">
            <v>0</v>
          </cell>
          <cell r="N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>
            <v>1</v>
          </cell>
          <cell r="H4101" t="str">
            <v>US</v>
          </cell>
          <cell r="I4101" t="str">
            <v>USD</v>
          </cell>
          <cell r="J4101">
            <v>1472847873</v>
          </cell>
          <cell r="K4101">
            <v>1468959873</v>
          </cell>
          <cell r="L4101" t="b">
            <v>0</v>
          </cell>
          <cell r="M4101">
            <v>1</v>
          </cell>
          <cell r="N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>
            <v>0</v>
          </cell>
          <cell r="H4102" t="str">
            <v>US</v>
          </cell>
          <cell r="I4102" t="str">
            <v>USD</v>
          </cell>
          <cell r="J4102">
            <v>1414205990</v>
          </cell>
          <cell r="K4102">
            <v>1413341990</v>
          </cell>
          <cell r="L4102" t="b">
            <v>0</v>
          </cell>
          <cell r="M4102">
            <v>0</v>
          </cell>
          <cell r="N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>
            <v>0</v>
          </cell>
          <cell r="H4103" t="str">
            <v>US</v>
          </cell>
          <cell r="I4103" t="str">
            <v>USD</v>
          </cell>
          <cell r="J4103">
            <v>1485380482</v>
          </cell>
          <cell r="K4103">
            <v>1482788482</v>
          </cell>
          <cell r="L4103" t="b">
            <v>0</v>
          </cell>
          <cell r="M4103">
            <v>0</v>
          </cell>
          <cell r="N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>
            <v>27</v>
          </cell>
          <cell r="H4104" t="str">
            <v>US</v>
          </cell>
          <cell r="I4104" t="str">
            <v>USD</v>
          </cell>
          <cell r="J4104">
            <v>1463343673</v>
          </cell>
          <cell r="K4104">
            <v>1460751673</v>
          </cell>
          <cell r="L4104" t="b">
            <v>0</v>
          </cell>
          <cell r="M4104">
            <v>6</v>
          </cell>
          <cell r="N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>
            <v>10</v>
          </cell>
          <cell r="H4105" t="str">
            <v>US</v>
          </cell>
          <cell r="I4105" t="str">
            <v>USD</v>
          </cell>
          <cell r="J4105">
            <v>1440613920</v>
          </cell>
          <cell r="K4105">
            <v>1435953566</v>
          </cell>
          <cell r="L4105" t="b">
            <v>0</v>
          </cell>
          <cell r="M4105">
            <v>6</v>
          </cell>
          <cell r="N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>
            <v>21</v>
          </cell>
          <cell r="H4106" t="str">
            <v>AU</v>
          </cell>
          <cell r="I4106" t="str">
            <v>AUD</v>
          </cell>
          <cell r="J4106">
            <v>1477550434</v>
          </cell>
          <cell r="K4106">
            <v>1474958434</v>
          </cell>
          <cell r="L4106" t="b">
            <v>0</v>
          </cell>
          <cell r="M4106">
            <v>14</v>
          </cell>
          <cell r="N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>
            <v>7</v>
          </cell>
          <cell r="H4107" t="str">
            <v>MX</v>
          </cell>
          <cell r="I4107" t="str">
            <v>MXN</v>
          </cell>
          <cell r="J4107">
            <v>1482711309</v>
          </cell>
          <cell r="K4107">
            <v>1479860109</v>
          </cell>
          <cell r="L4107" t="b">
            <v>0</v>
          </cell>
          <cell r="M4107">
            <v>6</v>
          </cell>
          <cell r="N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>
            <v>71</v>
          </cell>
          <cell r="H4108" t="str">
            <v>US</v>
          </cell>
          <cell r="I4108" t="str">
            <v>USD</v>
          </cell>
          <cell r="J4108">
            <v>1427936400</v>
          </cell>
          <cell r="K4108">
            <v>1424221866</v>
          </cell>
          <cell r="L4108" t="b">
            <v>0</v>
          </cell>
          <cell r="M4108">
            <v>33</v>
          </cell>
          <cell r="N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>
            <v>2</v>
          </cell>
          <cell r="H4109" t="str">
            <v>US</v>
          </cell>
          <cell r="I4109" t="str">
            <v>USD</v>
          </cell>
          <cell r="J4109">
            <v>1411596001</v>
          </cell>
          <cell r="K4109">
            <v>1409608801</v>
          </cell>
          <cell r="L4109" t="b">
            <v>0</v>
          </cell>
          <cell r="M4109">
            <v>4</v>
          </cell>
          <cell r="N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>
            <v>2</v>
          </cell>
          <cell r="H4110" t="str">
            <v>US</v>
          </cell>
          <cell r="I4110" t="str">
            <v>USD</v>
          </cell>
          <cell r="J4110">
            <v>1488517200</v>
          </cell>
          <cell r="K4110">
            <v>1485909937</v>
          </cell>
          <cell r="L4110" t="b">
            <v>0</v>
          </cell>
          <cell r="M4110">
            <v>1</v>
          </cell>
          <cell r="N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>
            <v>0</v>
          </cell>
          <cell r="H4111" t="str">
            <v>GB</v>
          </cell>
          <cell r="I4111" t="str">
            <v>GBP</v>
          </cell>
          <cell r="J4111">
            <v>1448805404</v>
          </cell>
          <cell r="K4111">
            <v>1446209804</v>
          </cell>
          <cell r="L4111" t="b">
            <v>0</v>
          </cell>
          <cell r="M4111">
            <v>0</v>
          </cell>
          <cell r="N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>
            <v>29</v>
          </cell>
          <cell r="H4112" t="str">
            <v>GB</v>
          </cell>
          <cell r="I4112" t="str">
            <v>GBP</v>
          </cell>
          <cell r="J4112">
            <v>1469113351</v>
          </cell>
          <cell r="K4112">
            <v>1463929351</v>
          </cell>
          <cell r="L4112" t="b">
            <v>0</v>
          </cell>
          <cell r="M4112">
            <v>6</v>
          </cell>
          <cell r="N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>
            <v>3</v>
          </cell>
          <cell r="H4113" t="str">
            <v>US</v>
          </cell>
          <cell r="I4113" t="str">
            <v>USD</v>
          </cell>
          <cell r="J4113">
            <v>1424747740</v>
          </cell>
          <cell r="K4113">
            <v>1422155740</v>
          </cell>
          <cell r="L4113" t="b">
            <v>0</v>
          </cell>
          <cell r="M4113">
            <v>6</v>
          </cell>
          <cell r="N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>
            <v>0</v>
          </cell>
          <cell r="H4114" t="str">
            <v>IE</v>
          </cell>
          <cell r="I4114" t="str">
            <v>EUR</v>
          </cell>
          <cell r="J4114">
            <v>1456617600</v>
          </cell>
          <cell r="K4114">
            <v>1454280186</v>
          </cell>
          <cell r="L4114" t="b">
            <v>0</v>
          </cell>
          <cell r="M4114">
            <v>1</v>
          </cell>
          <cell r="N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>
            <v>0</v>
          </cell>
          <cell r="H4115" t="str">
            <v>US</v>
          </cell>
          <cell r="I4115" t="str">
            <v>USD</v>
          </cell>
          <cell r="J4115">
            <v>1452234840</v>
          </cell>
          <cell r="K4115">
            <v>1450619123</v>
          </cell>
          <cell r="L4115" t="b">
            <v>0</v>
          </cell>
          <cell r="M4115">
            <v>3</v>
          </cell>
          <cell r="N4115">
            <v>1</v>
          </cell>
        </row>
      </sheetData>
      <sheetData sheetId="1" refreshError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ber/Desktop/Data%20analysis%20project/Crowdfunding/Copy%20of%20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ber/Desktop/Data%20analysis%20project/Crowdfunding/Copy%20of%20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633037962965" createdVersion="7" refreshedVersion="7" minRefreshableVersion="3" recordCount="4114" xr:uid="{048DE23B-88AB-45EC-9AAE-9CFDC437C61A}">
  <cacheSource type="worksheet">
    <worksheetSource ref="A1:R4115" sheet="Kickstarter_Challeng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917737384261" createdVersion="7" refreshedVersion="7" minRefreshableVersion="3" recordCount="4115" xr:uid="{7883DE96-7E1C-4687-9CF0-5C573C6074B2}">
  <cacheSource type="worksheet">
    <worksheetSource ref="A1:S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 Column" numFmtId="0">
      <sharedItems containsString="0" containsBlank="1" containsNumber="1" containsInteger="1" minValue="0" maxValue="2260300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Average Doantion" numFmtId="0">
      <sharedItems containsString="0" containsBlank="1" containsNumber="1" minValue="0" maxValue="3304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arent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919441550926" createdVersion="7" refreshedVersion="7" minRefreshableVersion="3" recordCount="4114" xr:uid="{7C29BFF6-4BBD-4D5F-BB08-02DF50E613B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 Column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an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x v="0"/>
    <n v="1437620400"/>
    <n v="1434931811"/>
    <x v="0"/>
    <n v="182"/>
    <n v="63.92"/>
    <x v="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n v="143"/>
    <x v="0"/>
    <x v="0"/>
    <n v="1488464683"/>
    <n v="1485872683"/>
    <x v="0"/>
    <n v="79"/>
    <n v="185.48"/>
    <x v="0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x v="1"/>
    <n v="1455555083"/>
    <n v="1454691083"/>
    <x v="0"/>
    <n v="35"/>
    <n v="15"/>
    <x v="0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x v="0"/>
    <n v="1407414107"/>
    <n v="1404822107"/>
    <x v="0"/>
    <n v="150"/>
    <n v="69.27"/>
    <x v="0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x v="0"/>
    <n v="1450555279"/>
    <n v="1447963279"/>
    <x v="0"/>
    <n v="284"/>
    <n v="190.55"/>
    <x v="0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x v="0"/>
    <n v="1469770500"/>
    <n v="1468362207"/>
    <x v="0"/>
    <n v="47"/>
    <n v="93.4"/>
    <x v="0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x v="0"/>
    <n v="1402710250"/>
    <n v="1401846250"/>
    <x v="0"/>
    <n v="58"/>
    <n v="146.88"/>
    <x v="0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x v="0"/>
    <n v="1467680867"/>
    <n v="1464224867"/>
    <x v="0"/>
    <n v="57"/>
    <n v="159.82"/>
    <x v="0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n v="100"/>
    <x v="0"/>
    <x v="0"/>
    <n v="1460754000"/>
    <n v="1460155212"/>
    <x v="0"/>
    <n v="12"/>
    <n v="291.79000000000002"/>
    <x v="0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x v="0"/>
    <n v="1460860144"/>
    <n v="1458268144"/>
    <x v="0"/>
    <n v="20"/>
    <n v="31.5"/>
    <x v="0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x v="0"/>
    <n v="1403660279"/>
    <n v="1400636279"/>
    <x v="0"/>
    <n v="19"/>
    <n v="158.68"/>
    <x v="0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x v="0"/>
    <n v="1471834800"/>
    <n v="1469126462"/>
    <x v="0"/>
    <n v="75"/>
    <n v="80.33"/>
    <x v="0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x v="0"/>
    <n v="1405479600"/>
    <n v="1401642425"/>
    <x v="0"/>
    <n v="827"/>
    <n v="59.96"/>
    <x v="0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n v="160"/>
    <x v="0"/>
    <x v="0"/>
    <n v="1466713620"/>
    <n v="1463588109"/>
    <x v="0"/>
    <n v="51"/>
    <n v="109.78"/>
    <x v="0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n v="101"/>
    <x v="2"/>
    <x v="2"/>
    <n v="1405259940"/>
    <n v="1403051888"/>
    <x v="0"/>
    <n v="41"/>
    <n v="147.71"/>
    <x v="0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x v="3"/>
    <n v="1443384840"/>
    <n v="1441790658"/>
    <x v="0"/>
    <n v="98"/>
    <n v="21.76"/>
    <x v="0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x v="0"/>
    <n v="1402896600"/>
    <n v="1398971211"/>
    <x v="0"/>
    <n v="70"/>
    <n v="171.84"/>
    <x v="0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x v="1"/>
    <n v="1415126022"/>
    <n v="1412530422"/>
    <x v="0"/>
    <n v="36"/>
    <n v="41.94"/>
    <x v="0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x v="0"/>
    <n v="1410958856"/>
    <n v="1408366856"/>
    <x v="0"/>
    <n v="342"/>
    <n v="93.26"/>
    <x v="0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x v="0"/>
    <n v="1437420934"/>
    <n v="1434828934"/>
    <x v="0"/>
    <n v="22"/>
    <n v="56.14"/>
    <x v="0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x v="0"/>
    <n v="1442167912"/>
    <n v="1436983912"/>
    <x v="0"/>
    <n v="25"/>
    <n v="80.16"/>
    <x v="0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x v="0"/>
    <n v="1411743789"/>
    <n v="1409151789"/>
    <x v="0"/>
    <n v="101"/>
    <n v="199.9"/>
    <x v="0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n v="117"/>
    <x v="0"/>
    <x v="0"/>
    <n v="1420099140"/>
    <n v="1418766740"/>
    <x v="0"/>
    <n v="8"/>
    <n v="51.25"/>
    <x v="0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x v="0"/>
    <n v="1430407200"/>
    <n v="1428086501"/>
    <x v="0"/>
    <n v="23"/>
    <n v="103.04"/>
    <x v="0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n v="109"/>
    <x v="0"/>
    <x v="0"/>
    <n v="1442345940"/>
    <n v="1439494863"/>
    <x v="0"/>
    <n v="574"/>
    <n v="66.349999999999994"/>
    <x v="0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x v="0"/>
    <n v="1452299761"/>
    <n v="1447115761"/>
    <x v="0"/>
    <n v="14"/>
    <n v="57.14"/>
    <x v="0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x v="0"/>
    <n v="1408278144"/>
    <n v="1404822144"/>
    <x v="0"/>
    <n v="19"/>
    <n v="102.11"/>
    <x v="0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x v="4"/>
    <n v="1416113833"/>
    <n v="1413518233"/>
    <x v="0"/>
    <n v="150"/>
    <n v="148.97"/>
    <x v="0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n v="100"/>
    <x v="0"/>
    <x v="0"/>
    <n v="1450307284"/>
    <n v="1447715284"/>
    <x v="0"/>
    <n v="71"/>
    <n v="169.61"/>
    <x v="0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x v="1"/>
    <n v="1406045368"/>
    <n v="1403453368"/>
    <x v="0"/>
    <n v="117"/>
    <n v="31.62"/>
    <x v="0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x v="0"/>
    <n v="1408604515"/>
    <n v="1406012515"/>
    <x v="0"/>
    <n v="53"/>
    <n v="76.45"/>
    <x v="0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x v="0"/>
    <n v="1453748434"/>
    <n v="1452193234"/>
    <x v="0"/>
    <n v="1"/>
    <n v="13"/>
    <x v="0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x v="0"/>
    <n v="1463111940"/>
    <n v="1459523017"/>
    <x v="0"/>
    <n v="89"/>
    <n v="320.45"/>
    <x v="0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x v="0"/>
    <n v="1447001501"/>
    <n v="1444405901"/>
    <x v="0"/>
    <n v="64"/>
    <n v="83.75"/>
    <x v="0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x v="0"/>
    <n v="1407224601"/>
    <n v="1405928601"/>
    <x v="0"/>
    <n v="68"/>
    <n v="49.88"/>
    <x v="0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x v="0"/>
    <n v="1430179200"/>
    <n v="1428130814"/>
    <x v="0"/>
    <n v="28"/>
    <n v="59.46"/>
    <x v="0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n v="142"/>
    <x v="0"/>
    <x v="0"/>
    <n v="1428128525"/>
    <n v="1425540125"/>
    <x v="0"/>
    <n v="44"/>
    <n v="193.84"/>
    <x v="0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x v="0"/>
    <n v="1425055079"/>
    <n v="1422463079"/>
    <x v="0"/>
    <n v="253"/>
    <n v="159.51"/>
    <x v="0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x v="0"/>
    <n v="1368235344"/>
    <n v="1365643344"/>
    <x v="0"/>
    <n v="66"/>
    <n v="41.68"/>
    <x v="0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x v="1"/>
    <n v="1401058740"/>
    <n v="1398388068"/>
    <x v="0"/>
    <n v="217"/>
    <n v="150.9"/>
    <x v="0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x v="0"/>
    <n v="1403150400"/>
    <n v="1401426488"/>
    <x v="0"/>
    <n v="16"/>
    <n v="126.69"/>
    <x v="0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x v="0"/>
    <n v="1412516354"/>
    <n v="1409924354"/>
    <x v="0"/>
    <n v="19"/>
    <n v="105.26"/>
    <x v="0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x v="0"/>
    <n v="1419780026"/>
    <n v="1417188026"/>
    <x v="0"/>
    <n v="169"/>
    <n v="117.51"/>
    <x v="0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x v="0"/>
    <n v="1405209600"/>
    <n v="1402599486"/>
    <x v="0"/>
    <n v="263"/>
    <n v="117.36"/>
    <x v="0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x v="0"/>
    <n v="1412648537"/>
    <n v="1408760537"/>
    <x v="0"/>
    <n v="15"/>
    <n v="133.33000000000001"/>
    <x v="0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x v="0"/>
    <n v="1461769107"/>
    <n v="1459177107"/>
    <x v="0"/>
    <n v="61"/>
    <n v="98.36"/>
    <x v="0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x v="2"/>
    <n v="1450220974"/>
    <n v="1447628974"/>
    <x v="0"/>
    <n v="45"/>
    <n v="194.44"/>
    <x v="0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x v="0"/>
    <n v="1419021607"/>
    <n v="1413834007"/>
    <x v="0"/>
    <n v="70"/>
    <n v="76.87"/>
    <x v="0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x v="1"/>
    <n v="1425211200"/>
    <n v="1422534260"/>
    <x v="0"/>
    <n v="38"/>
    <n v="56.82"/>
    <x v="0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n v="100"/>
    <x v="0"/>
    <x v="0"/>
    <n v="1445660045"/>
    <n v="1443068045"/>
    <x v="0"/>
    <n v="87"/>
    <n v="137.93"/>
    <x v="0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n v="100"/>
    <x v="1"/>
    <x v="1"/>
    <n v="1422637200"/>
    <n v="1419271458"/>
    <x v="0"/>
    <n v="22"/>
    <n v="27.27"/>
    <x v="0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x v="0"/>
    <n v="1439245037"/>
    <n v="1436653037"/>
    <x v="0"/>
    <n v="119"/>
    <n v="118.34"/>
    <x v="0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x v="0"/>
    <n v="1405615846"/>
    <n v="1403023846"/>
    <x v="0"/>
    <n v="52"/>
    <n v="223.48"/>
    <x v="0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n v="110"/>
    <x v="0"/>
    <x v="0"/>
    <n v="1396648800"/>
    <n v="1395407445"/>
    <x v="0"/>
    <n v="117"/>
    <n v="28.11"/>
    <x v="0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x v="0"/>
    <n v="1451063221"/>
    <n v="1448471221"/>
    <x v="0"/>
    <n v="52"/>
    <n v="194.23"/>
    <x v="0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x v="0"/>
    <n v="1464390916"/>
    <n v="1462576516"/>
    <x v="0"/>
    <n v="86"/>
    <n v="128.94999999999999"/>
    <x v="0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n v="107"/>
    <x v="1"/>
    <x v="1"/>
    <n v="1433779200"/>
    <n v="1432559424"/>
    <x v="0"/>
    <n v="174"/>
    <n v="49.32"/>
    <x v="0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x v="0"/>
    <n v="1429991962"/>
    <n v="1427399962"/>
    <x v="0"/>
    <n v="69"/>
    <n v="221.52"/>
    <x v="0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n v="103"/>
    <x v="0"/>
    <x v="0"/>
    <n v="1416423172"/>
    <n v="1413827572"/>
    <x v="0"/>
    <n v="75"/>
    <n v="137.21"/>
    <x v="0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x v="0"/>
    <n v="1442264400"/>
    <n v="1439530776"/>
    <x v="0"/>
    <n v="33"/>
    <n v="606.82000000000005"/>
    <x v="0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x v="1"/>
    <n v="1395532800"/>
    <n v="1393882717"/>
    <x v="0"/>
    <n v="108"/>
    <n v="43.04"/>
    <x v="0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x v="0"/>
    <n v="1370547157"/>
    <n v="1368646357"/>
    <x v="0"/>
    <n v="23"/>
    <n v="322.39"/>
    <x v="0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x v="0"/>
    <n v="1362337878"/>
    <n v="1360177878"/>
    <x v="0"/>
    <n v="48"/>
    <n v="96.71"/>
    <x v="0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x v="0"/>
    <n v="1388206740"/>
    <n v="1386194013"/>
    <x v="0"/>
    <n v="64"/>
    <n v="35.47"/>
    <x v="0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x v="0"/>
    <n v="1373243181"/>
    <n v="1370651181"/>
    <x v="0"/>
    <n v="24"/>
    <n v="86.67"/>
    <x v="0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x v="5"/>
    <n v="1407736740"/>
    <n v="1405453354"/>
    <x v="0"/>
    <n v="57"/>
    <n v="132.05000000000001"/>
    <x v="0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n v="119"/>
    <x v="0"/>
    <x v="0"/>
    <n v="1468873420"/>
    <n v="1466281420"/>
    <x v="0"/>
    <n v="26"/>
    <n v="91.23"/>
    <x v="0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x v="0"/>
    <n v="1342360804"/>
    <n v="1339768804"/>
    <x v="0"/>
    <n v="20"/>
    <n v="116.25"/>
    <x v="0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x v="1"/>
    <n v="1393162791"/>
    <n v="1390570791"/>
    <x v="0"/>
    <n v="36"/>
    <n v="21.19"/>
    <x v="0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x v="0"/>
    <n v="1317538740"/>
    <n v="1314765025"/>
    <x v="0"/>
    <n v="178"/>
    <n v="62.33"/>
    <x v="0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x v="0"/>
    <n v="1315171845"/>
    <n v="1309987845"/>
    <x v="0"/>
    <n v="17"/>
    <n v="37.409999999999997"/>
    <x v="0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x v="0"/>
    <n v="1338186657"/>
    <n v="1333002657"/>
    <x v="0"/>
    <n v="32"/>
    <n v="69.72"/>
    <x v="0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x v="0"/>
    <n v="1352937600"/>
    <n v="1351210481"/>
    <x v="0"/>
    <n v="41"/>
    <n v="58.17"/>
    <x v="0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x v="0"/>
    <n v="1304395140"/>
    <n v="1297620584"/>
    <x v="0"/>
    <n v="18"/>
    <n v="50"/>
    <x v="0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x v="3"/>
    <n v="1453376495"/>
    <n v="1450784495"/>
    <x v="0"/>
    <n v="29"/>
    <n v="19.47"/>
    <x v="0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x v="0"/>
    <n v="1366693272"/>
    <n v="1364101272"/>
    <x v="0"/>
    <n v="47"/>
    <n v="85.96"/>
    <x v="0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x v="0"/>
    <n v="1325007358"/>
    <n v="1319819758"/>
    <x v="0"/>
    <n v="15"/>
    <n v="30.67"/>
    <x v="0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n v="393"/>
    <x v="0"/>
    <x v="0"/>
    <n v="1337569140"/>
    <n v="1332991717"/>
    <x v="0"/>
    <n v="26"/>
    <n v="60.38"/>
    <x v="0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x v="3"/>
    <n v="1472751121"/>
    <n v="1471887121"/>
    <x v="0"/>
    <n v="35"/>
    <n v="38.6"/>
    <x v="0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x v="1"/>
    <n v="1398451093"/>
    <n v="1395859093"/>
    <x v="0"/>
    <n v="41"/>
    <n v="40.270000000000003"/>
    <x v="0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n v="107"/>
    <x v="0"/>
    <x v="0"/>
    <n v="1386640856"/>
    <n v="1383616856"/>
    <x v="0"/>
    <n v="47"/>
    <n v="273.83"/>
    <x v="0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x v="0"/>
    <n v="1342234920"/>
    <n v="1341892127"/>
    <x v="0"/>
    <n v="28"/>
    <n v="53.04"/>
    <x v="0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x v="0"/>
    <n v="1318189261"/>
    <n v="1315597261"/>
    <x v="0"/>
    <n v="100"/>
    <n v="40.01"/>
    <x v="0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x v="1"/>
    <n v="1424604600"/>
    <n v="1423320389"/>
    <x v="0"/>
    <n v="13"/>
    <n v="15.77"/>
    <x v="0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x v="0"/>
    <n v="1305483086"/>
    <n v="1302891086"/>
    <x v="0"/>
    <n v="7"/>
    <n v="71.430000000000007"/>
    <x v="0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x v="0"/>
    <n v="1316746837"/>
    <n v="1314154837"/>
    <x v="0"/>
    <n v="21"/>
    <n v="71.709999999999994"/>
    <x v="0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x v="3"/>
    <n v="1451226045"/>
    <n v="1444828845"/>
    <x v="0"/>
    <n v="17"/>
    <n v="375.76"/>
    <x v="0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x v="0"/>
    <n v="1275529260"/>
    <n v="1274705803"/>
    <x v="0"/>
    <n v="25"/>
    <n v="104.6"/>
    <x v="0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x v="0"/>
    <n v="1403452131"/>
    <n v="1401205731"/>
    <x v="0"/>
    <n v="60"/>
    <n v="60"/>
    <x v="0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x v="0"/>
    <n v="1370196192"/>
    <n v="1368036192"/>
    <x v="0"/>
    <n v="56"/>
    <n v="123.29"/>
    <x v="0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n v="100"/>
    <x v="0"/>
    <x v="0"/>
    <n v="1310454499"/>
    <n v="1307862499"/>
    <x v="0"/>
    <n v="16"/>
    <n v="31.38"/>
    <x v="0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x v="0"/>
    <n v="1305625164"/>
    <n v="1300354764"/>
    <x v="0"/>
    <n v="46"/>
    <n v="78.260000000000005"/>
    <x v="0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x v="5"/>
    <n v="1485936000"/>
    <n v="1481949983"/>
    <x v="0"/>
    <n v="43"/>
    <n v="122.33"/>
    <x v="0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x v="0"/>
    <n v="1341349200"/>
    <n v="1338928537"/>
    <x v="0"/>
    <n v="15"/>
    <n v="73.73"/>
    <x v="0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x v="1"/>
    <n v="1396890822"/>
    <n v="1395162822"/>
    <x v="0"/>
    <n v="12"/>
    <n v="21.67"/>
    <x v="0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x v="0"/>
    <n v="1330214841"/>
    <n v="1327622841"/>
    <x v="0"/>
    <n v="21"/>
    <n v="21.9"/>
    <x v="0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x v="0"/>
    <n v="1280631600"/>
    <n v="1274889241"/>
    <x v="0"/>
    <n v="34"/>
    <n v="50.59"/>
    <x v="0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x v="0"/>
    <n v="1310440482"/>
    <n v="1307848482"/>
    <x v="0"/>
    <n v="8"/>
    <n v="53.13"/>
    <x v="0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x v="0"/>
    <n v="1354923000"/>
    <n v="1351796674"/>
    <x v="0"/>
    <n v="60"/>
    <n v="56.67"/>
    <x v="0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x v="0"/>
    <n v="1390426799"/>
    <n v="1387834799"/>
    <x v="0"/>
    <n v="39"/>
    <n v="40.78"/>
    <x v="0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x v="0"/>
    <n v="1352055886"/>
    <n v="1350324286"/>
    <x v="0"/>
    <n v="26"/>
    <n v="192.31"/>
    <x v="0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x v="0"/>
    <n v="1359052710"/>
    <n v="1356979110"/>
    <x v="0"/>
    <n v="35"/>
    <n v="100"/>
    <x v="0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x v="0"/>
    <n v="1293073733"/>
    <n v="1290481733"/>
    <x v="0"/>
    <n v="65"/>
    <n v="117.92"/>
    <x v="0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n v="105"/>
    <x v="1"/>
    <x v="1"/>
    <n v="1394220030"/>
    <n v="1392232830"/>
    <x v="0"/>
    <n v="49"/>
    <n v="27.9"/>
    <x v="0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n v="120"/>
    <x v="0"/>
    <x v="0"/>
    <n v="1301792400"/>
    <n v="1299775266"/>
    <x v="0"/>
    <n v="10"/>
    <n v="60"/>
    <x v="0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x v="0"/>
    <n v="1463184000"/>
    <n v="1461605020"/>
    <x v="0"/>
    <n v="60"/>
    <n v="39.380000000000003"/>
    <x v="0"/>
    <s v="film &amp; video/shorts"/>
    <x v="0"/>
    <s v="shorts"/>
    <x v="105"/>
  </r>
  <r>
    <n v="106"/>
    <s v="LOST WEEKEND"/>
    <s v="A Boy. A Girl. A Car. A Serial Killer."/>
    <n v="5000"/>
    <n v="5025"/>
    <x v="0"/>
    <n v="101"/>
    <x v="0"/>
    <x v="0"/>
    <n v="1333391901"/>
    <n v="1332182301"/>
    <x v="0"/>
    <n v="27"/>
    <n v="186.11"/>
    <x v="0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x v="0"/>
    <n v="1303688087"/>
    <n v="1301787287"/>
    <x v="0"/>
    <n v="69"/>
    <n v="111.38"/>
    <x v="0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n v="247"/>
    <x v="0"/>
    <x v="0"/>
    <n v="1370011370"/>
    <n v="1364827370"/>
    <x v="0"/>
    <n v="47"/>
    <n v="78.72"/>
    <x v="0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x v="0"/>
    <n v="1298680630"/>
    <n v="1296088630"/>
    <x v="0"/>
    <n v="47"/>
    <n v="46.7"/>
    <x v="0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n v="131"/>
    <x v="0"/>
    <x v="0"/>
    <n v="1384408740"/>
    <n v="1381445253"/>
    <x v="0"/>
    <n v="26"/>
    <n v="65.38"/>
    <x v="0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x v="2"/>
    <n v="1433059187"/>
    <n v="1430467187"/>
    <x v="0"/>
    <n v="53"/>
    <n v="102.08"/>
    <x v="0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x v="0"/>
    <n v="1397354400"/>
    <n v="1395277318"/>
    <x v="0"/>
    <n v="81"/>
    <n v="64.2"/>
    <x v="0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n v="141"/>
    <x v="0"/>
    <x v="0"/>
    <n v="1312642800"/>
    <n v="1311963128"/>
    <x v="0"/>
    <n v="78"/>
    <n v="90.38"/>
    <x v="0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x v="0"/>
    <n v="1326436488"/>
    <n v="1321252488"/>
    <x v="0"/>
    <n v="35"/>
    <n v="88.57"/>
    <x v="0"/>
    <s v="film &amp; video/shorts"/>
    <x v="0"/>
    <s v="shorts"/>
    <x v="114"/>
  </r>
  <r>
    <n v="115"/>
    <s v="The World's Greatest Lover"/>
    <s v="Never judge a book (or a lover) by their cover."/>
    <n v="450"/>
    <n v="632"/>
    <x v="0"/>
    <n v="140"/>
    <x v="0"/>
    <x v="0"/>
    <n v="1328377444"/>
    <n v="1326217444"/>
    <x v="0"/>
    <n v="22"/>
    <n v="28.73"/>
    <x v="0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x v="0"/>
    <n v="1302260155"/>
    <n v="1298289355"/>
    <x v="0"/>
    <n v="57"/>
    <n v="69.790000000000006"/>
    <x v="0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x v="0"/>
    <n v="1276110000"/>
    <n v="1268337744"/>
    <x v="0"/>
    <n v="27"/>
    <n v="167.49"/>
    <x v="0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n v="113"/>
    <x v="0"/>
    <x v="0"/>
    <n v="1311902236"/>
    <n v="1309310236"/>
    <x v="0"/>
    <n v="39"/>
    <n v="144.91"/>
    <x v="0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x v="0"/>
    <n v="1313276400"/>
    <n v="1310693986"/>
    <x v="0"/>
    <n v="37"/>
    <n v="91.84"/>
    <x v="0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x v="6"/>
    <n v="1475457107"/>
    <n v="1472865107"/>
    <x v="0"/>
    <n v="1"/>
    <n v="10"/>
    <x v="1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x v="0"/>
    <n v="1429352160"/>
    <n v="1427993710"/>
    <x v="0"/>
    <n v="1"/>
    <n v="1"/>
    <x v="1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n v="0"/>
    <x v="0"/>
    <x v="0"/>
    <n v="1476094907"/>
    <n v="1470910907"/>
    <x v="0"/>
    <n v="0"/>
    <n v="0"/>
    <x v="1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x v="0"/>
    <n v="1414533600"/>
    <n v="1411411564"/>
    <x v="0"/>
    <n v="6"/>
    <n v="25.17"/>
    <x v="1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x v="0"/>
    <n v="1431728242"/>
    <n v="1429568242"/>
    <x v="0"/>
    <n v="0"/>
    <n v="0"/>
    <x v="1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x v="5"/>
    <n v="1486165880"/>
    <n v="1480981880"/>
    <x v="0"/>
    <n v="6"/>
    <n v="11.67"/>
    <x v="1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x v="0"/>
    <n v="1433988000"/>
    <n v="1431353337"/>
    <x v="0"/>
    <n v="13"/>
    <n v="106.69"/>
    <x v="1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x v="0"/>
    <n v="1428069541"/>
    <n v="1425481141"/>
    <x v="0"/>
    <n v="4"/>
    <n v="47.5"/>
    <x v="1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n v="2"/>
    <x v="0"/>
    <x v="0"/>
    <n v="1476941293"/>
    <n v="1473917293"/>
    <x v="0"/>
    <n v="6"/>
    <n v="311.17"/>
    <x v="1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x v="0"/>
    <n v="1414708183"/>
    <n v="1409524183"/>
    <x v="0"/>
    <n v="0"/>
    <n v="0"/>
    <x v="1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x v="1"/>
    <n v="1402949760"/>
    <n v="1400536692"/>
    <x v="0"/>
    <n v="0"/>
    <n v="0"/>
    <x v="1"/>
    <s v="film &amp; video/science fiction"/>
    <x v="0"/>
    <s v="science fiction"/>
    <x v="130"/>
  </r>
  <r>
    <n v="131"/>
    <s v="I (Canceled)"/>
    <s v="I"/>
    <n v="1200"/>
    <n v="0"/>
    <x v="1"/>
    <n v="0"/>
    <x v="0"/>
    <x v="0"/>
    <n v="1467763200"/>
    <n v="1466453161"/>
    <x v="0"/>
    <n v="0"/>
    <n v="0"/>
    <x v="1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x v="0"/>
    <n v="1415392207"/>
    <n v="1411500607"/>
    <x v="0"/>
    <n v="81"/>
    <n v="94.51"/>
    <x v="1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n v="0"/>
    <x v="0"/>
    <x v="0"/>
    <n v="1464715860"/>
    <n v="1462130584"/>
    <x v="0"/>
    <n v="0"/>
    <n v="0"/>
    <x v="1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n v="0"/>
    <x v="0"/>
    <x v="0"/>
    <n v="1441386000"/>
    <n v="1438811418"/>
    <x v="0"/>
    <n v="0"/>
    <n v="0"/>
    <x v="1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x v="0"/>
    <n v="1404241200"/>
    <n v="1401354597"/>
    <x v="0"/>
    <n v="5"/>
    <n v="80.599999999999994"/>
    <x v="1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x v="0"/>
    <n v="1431771360"/>
    <n v="1427968234"/>
    <x v="0"/>
    <n v="0"/>
    <n v="0"/>
    <x v="1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x v="7"/>
    <n v="1444657593"/>
    <n v="1440337593"/>
    <x v="0"/>
    <n v="0"/>
    <n v="0"/>
    <x v="1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x v="0"/>
    <n v="1438405140"/>
    <n v="1435731041"/>
    <x v="0"/>
    <n v="58"/>
    <n v="81.239999999999995"/>
    <x v="1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n v="100"/>
    <x v="0"/>
    <x v="0"/>
    <n v="1436738772"/>
    <n v="1435874772"/>
    <x v="0"/>
    <n v="1"/>
    <n v="500"/>
    <x v="1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x v="0"/>
    <n v="1426823132"/>
    <n v="1424234732"/>
    <x v="0"/>
    <n v="0"/>
    <n v="0"/>
    <x v="1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x v="0"/>
    <n v="1433043623"/>
    <n v="1429155623"/>
    <x v="0"/>
    <n v="28"/>
    <n v="46.18"/>
    <x v="1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x v="0"/>
    <n v="1416176778"/>
    <n v="1414358778"/>
    <x v="0"/>
    <n v="1"/>
    <n v="10"/>
    <x v="1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x v="2"/>
    <n v="1472882100"/>
    <n v="1467941542"/>
    <x v="0"/>
    <n v="0"/>
    <n v="0"/>
    <x v="1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x v="5"/>
    <n v="1428945472"/>
    <n v="1423765072"/>
    <x v="0"/>
    <n v="37"/>
    <n v="55.95"/>
    <x v="1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x v="0"/>
    <n v="1439298052"/>
    <n v="1436965252"/>
    <x v="0"/>
    <n v="9"/>
    <n v="37.56"/>
    <x v="1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x v="0"/>
    <n v="1484698998"/>
    <n v="1479514998"/>
    <x v="0"/>
    <n v="3"/>
    <n v="38.33"/>
    <x v="1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n v="0"/>
    <x v="1"/>
    <x v="1"/>
    <n v="1420741080"/>
    <n v="1417026340"/>
    <x v="0"/>
    <n v="0"/>
    <n v="0"/>
    <x v="1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x v="0"/>
    <n v="1456555536"/>
    <n v="1453963536"/>
    <x v="0"/>
    <n v="2"/>
    <n v="20"/>
    <x v="1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x v="0"/>
    <n v="1419494400"/>
    <n v="1416888470"/>
    <x v="0"/>
    <n v="6"/>
    <n v="15.33"/>
    <x v="1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x v="0"/>
    <n v="1432612382"/>
    <n v="1427428382"/>
    <x v="0"/>
    <n v="67"/>
    <n v="449.43"/>
    <x v="1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x v="2"/>
    <n v="1434633191"/>
    <n v="1429449191"/>
    <x v="0"/>
    <n v="5"/>
    <n v="28"/>
    <x v="1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n v="0"/>
    <x v="0"/>
    <x v="0"/>
    <n v="1411437100"/>
    <n v="1408845100"/>
    <x v="0"/>
    <n v="2"/>
    <n v="15"/>
    <x v="1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x v="0"/>
    <n v="1417532644"/>
    <n v="1413900244"/>
    <x v="0"/>
    <n v="10"/>
    <n v="35.9"/>
    <x v="1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x v="0"/>
    <n v="1433336895"/>
    <n v="1429621695"/>
    <x v="0"/>
    <n v="3"/>
    <n v="13.33"/>
    <x v="1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x v="0"/>
    <n v="1437657935"/>
    <n v="1434201935"/>
    <x v="0"/>
    <n v="4"/>
    <n v="20.25"/>
    <x v="1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x v="5"/>
    <n v="1407034796"/>
    <n v="1401850796"/>
    <x v="0"/>
    <n v="15"/>
    <n v="119"/>
    <x v="1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x v="0"/>
    <n v="1456523572"/>
    <n v="1453931572"/>
    <x v="0"/>
    <n v="2"/>
    <n v="4"/>
    <x v="1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x v="0"/>
    <n v="1413942628"/>
    <n v="1411350628"/>
    <x v="0"/>
    <n v="0"/>
    <n v="0"/>
    <x v="1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x v="0"/>
    <n v="1467541545"/>
    <n v="1464085545"/>
    <x v="0"/>
    <n v="1"/>
    <n v="10"/>
    <x v="1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x v="0"/>
    <n v="1439675691"/>
    <n v="1434491691"/>
    <x v="0"/>
    <n v="0"/>
    <n v="0"/>
    <x v="1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x v="0"/>
    <n v="1404318595"/>
    <n v="1401726595"/>
    <x v="0"/>
    <n v="1"/>
    <n v="5"/>
    <x v="1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x v="0"/>
    <n v="1408232520"/>
    <n v="1405393356"/>
    <x v="0"/>
    <n v="10"/>
    <n v="43.5"/>
    <x v="1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x v="0"/>
    <n v="1443657600"/>
    <n v="1440716654"/>
    <x v="0"/>
    <n v="0"/>
    <n v="0"/>
    <x v="1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x v="0"/>
    <n v="1411150701"/>
    <n v="1405966701"/>
    <x v="0"/>
    <n v="7"/>
    <n v="91.43"/>
    <x v="1"/>
    <s v="film &amp; video/drama"/>
    <x v="0"/>
    <s v="drama"/>
    <x v="164"/>
  </r>
  <r>
    <n v="165"/>
    <s v="NET"/>
    <s v="A teacher. A boy. The beach and a heatwave that drove them all insane."/>
    <n v="17000"/>
    <n v="0"/>
    <x v="2"/>
    <n v="0"/>
    <x v="1"/>
    <x v="1"/>
    <n v="1452613724"/>
    <n v="1450021724"/>
    <x v="0"/>
    <n v="0"/>
    <n v="0"/>
    <x v="1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n v="60"/>
    <x v="0"/>
    <x v="0"/>
    <n v="1484531362"/>
    <n v="1481939362"/>
    <x v="0"/>
    <n v="1"/>
    <n v="3000"/>
    <x v="1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n v="0"/>
    <x v="0"/>
    <x v="0"/>
    <n v="1438726535"/>
    <n v="1433542535"/>
    <x v="0"/>
    <n v="2"/>
    <n v="5.5"/>
    <x v="1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x v="0"/>
    <n v="1426791770"/>
    <n v="1424203370"/>
    <x v="0"/>
    <n v="3"/>
    <n v="108.33"/>
    <x v="1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x v="1"/>
    <n v="1413634059"/>
    <n v="1411042059"/>
    <x v="0"/>
    <n v="10"/>
    <n v="56"/>
    <x v="1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x v="0"/>
    <n v="1440912480"/>
    <n v="1438385283"/>
    <x v="0"/>
    <n v="10"/>
    <n v="32.5"/>
    <x v="1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x v="0"/>
    <n v="1470975614"/>
    <n v="1465791614"/>
    <x v="0"/>
    <n v="1"/>
    <n v="1"/>
    <x v="1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n v="0"/>
    <x v="0"/>
    <x v="0"/>
    <n v="1426753723"/>
    <n v="1423733323"/>
    <x v="0"/>
    <n v="0"/>
    <n v="0"/>
    <x v="1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n v="0"/>
    <x v="1"/>
    <x v="1"/>
    <n v="1425131108"/>
    <n v="1422539108"/>
    <x v="0"/>
    <n v="0"/>
    <n v="0"/>
    <x v="1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x v="3"/>
    <n v="1431108776"/>
    <n v="1425924776"/>
    <x v="0"/>
    <n v="0"/>
    <n v="0"/>
    <x v="1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x v="1"/>
    <n v="1409337611"/>
    <n v="1407177611"/>
    <x v="0"/>
    <n v="26"/>
    <n v="49.88"/>
    <x v="1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x v="0"/>
    <n v="1438803999"/>
    <n v="1436211999"/>
    <x v="0"/>
    <n v="0"/>
    <n v="0"/>
    <x v="1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n v="40"/>
    <x v="0"/>
    <x v="0"/>
    <n v="1427155726"/>
    <n v="1425690526"/>
    <x v="0"/>
    <n v="7"/>
    <n v="25.71"/>
    <x v="1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n v="0"/>
    <x v="3"/>
    <x v="3"/>
    <n v="1448582145"/>
    <n v="1445986545"/>
    <x v="0"/>
    <n v="0"/>
    <n v="0"/>
    <x v="1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n v="20"/>
    <x v="0"/>
    <x v="0"/>
    <n v="1457056555"/>
    <n v="1454464555"/>
    <x v="0"/>
    <n v="2"/>
    <n v="100"/>
    <x v="1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x v="1"/>
    <n v="1428951600"/>
    <n v="1425512843"/>
    <x v="0"/>
    <n v="13"/>
    <n v="30.85"/>
    <x v="1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x v="1"/>
    <n v="1434995295"/>
    <n v="1432403295"/>
    <x v="0"/>
    <n v="4"/>
    <n v="180.5"/>
    <x v="1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x v="0"/>
    <n v="1483748232"/>
    <n v="1481156232"/>
    <x v="0"/>
    <n v="0"/>
    <n v="0"/>
    <x v="1"/>
    <s v="film &amp; video/drama"/>
    <x v="0"/>
    <s v="drama"/>
    <x v="182"/>
  </r>
  <r>
    <n v="183"/>
    <s v="Three Little Words"/>
    <s v="Don't kill me until I meet my Dad"/>
    <n v="12500"/>
    <n v="4482"/>
    <x v="2"/>
    <n v="36"/>
    <x v="1"/>
    <x v="1"/>
    <n v="1417033610"/>
    <n v="1414438010"/>
    <x v="0"/>
    <n v="12"/>
    <n v="373.5"/>
    <x v="1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x v="5"/>
    <n v="1409543940"/>
    <n v="1404586762"/>
    <x v="0"/>
    <n v="2"/>
    <n v="25.5"/>
    <x v="1"/>
    <s v="film &amp; video/drama"/>
    <x v="0"/>
    <s v="drama"/>
    <x v="184"/>
  </r>
  <r>
    <n v="185"/>
    <s v="BLANK Short Movie"/>
    <s v="Love has no boundaries!"/>
    <n v="40000"/>
    <n v="2200"/>
    <x v="2"/>
    <n v="6"/>
    <x v="10"/>
    <x v="8"/>
    <n v="1471557139"/>
    <n v="1468965139"/>
    <x v="0"/>
    <n v="10"/>
    <n v="220"/>
    <x v="1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x v="0"/>
    <n v="1488571200"/>
    <n v="1485977434"/>
    <x v="0"/>
    <n v="0"/>
    <n v="0"/>
    <x v="1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x v="0"/>
    <n v="1437461940"/>
    <n v="1435383457"/>
    <x v="0"/>
    <n v="5"/>
    <n v="160"/>
    <x v="1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x v="0"/>
    <n v="1409891015"/>
    <n v="1407299015"/>
    <x v="0"/>
    <n v="0"/>
    <n v="0"/>
    <x v="1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x v="0"/>
    <n v="1472920477"/>
    <n v="1467736477"/>
    <x v="0"/>
    <n v="5"/>
    <n v="69"/>
    <x v="1"/>
    <s v="film &amp; video/drama"/>
    <x v="0"/>
    <s v="drama"/>
    <x v="189"/>
  </r>
  <r>
    <n v="190"/>
    <s v="REGIONRAT, the movie"/>
    <s v="Because hope can be a 4 letter word"/>
    <n v="12000"/>
    <n v="50"/>
    <x v="2"/>
    <n v="0"/>
    <x v="0"/>
    <x v="0"/>
    <n v="1466091446"/>
    <n v="1465227446"/>
    <x v="0"/>
    <n v="1"/>
    <n v="50"/>
    <x v="1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x v="2"/>
    <n v="1443782138"/>
    <n v="1440326138"/>
    <x v="0"/>
    <n v="3"/>
    <n v="83.33"/>
    <x v="1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x v="0"/>
    <n v="1413572432"/>
    <n v="1410980432"/>
    <x v="0"/>
    <n v="3"/>
    <n v="5.67"/>
    <x v="1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x v="1"/>
    <n v="1417217166"/>
    <n v="1412029566"/>
    <x v="0"/>
    <n v="0"/>
    <n v="0"/>
    <x v="1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x v="1"/>
    <n v="1457308531"/>
    <n v="1452124531"/>
    <x v="0"/>
    <n v="3"/>
    <n v="1"/>
    <x v="1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x v="0"/>
    <n v="1436544332"/>
    <n v="1431360332"/>
    <x v="0"/>
    <n v="0"/>
    <n v="0"/>
    <x v="1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x v="1"/>
    <n v="1444510800"/>
    <n v="1442062898"/>
    <x v="0"/>
    <n v="19"/>
    <n v="77.11"/>
    <x v="1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x v="1"/>
    <n v="1487365200"/>
    <n v="1483734100"/>
    <x v="0"/>
    <n v="8"/>
    <n v="32.75"/>
    <x v="1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x v="0"/>
    <n v="1412500322"/>
    <n v="1409908322"/>
    <x v="0"/>
    <n v="6"/>
    <n v="46.5"/>
    <x v="1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x v="0"/>
    <n v="1472698702"/>
    <n v="1470106702"/>
    <x v="0"/>
    <n v="0"/>
    <n v="0"/>
    <x v="1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n v="26"/>
    <x v="0"/>
    <x v="0"/>
    <n v="1410746403"/>
    <n v="1408154403"/>
    <x v="0"/>
    <n v="18"/>
    <n v="87.31"/>
    <x v="1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x v="0"/>
    <n v="1423424329"/>
    <n v="1421696329"/>
    <x v="0"/>
    <n v="7"/>
    <n v="54.29"/>
    <x v="1"/>
    <s v="film &amp; video/drama"/>
    <x v="0"/>
    <s v="drama"/>
    <x v="201"/>
  </r>
  <r>
    <n v="202"/>
    <s v="Modern Gangsters"/>
    <s v="new web series created by jonney terry"/>
    <n v="6000"/>
    <n v="0"/>
    <x v="2"/>
    <n v="0"/>
    <x v="0"/>
    <x v="0"/>
    <n v="1444337940"/>
    <n v="1441750564"/>
    <x v="0"/>
    <n v="0"/>
    <n v="0"/>
    <x v="1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n v="30"/>
    <x v="1"/>
    <x v="1"/>
    <n v="1422562864"/>
    <n v="1417378864"/>
    <x v="0"/>
    <n v="8"/>
    <n v="93.25"/>
    <x v="1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x v="2"/>
    <n v="1470319203"/>
    <n v="1467727203"/>
    <x v="0"/>
    <n v="1293"/>
    <n v="117.68"/>
    <x v="1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x v="0"/>
    <n v="1444144222"/>
    <n v="1441120222"/>
    <x v="0"/>
    <n v="17"/>
    <n v="76.47"/>
    <x v="1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n v="0"/>
    <x v="0"/>
    <x v="0"/>
    <n v="1470441983"/>
    <n v="1468627583"/>
    <x v="0"/>
    <n v="0"/>
    <n v="0"/>
    <x v="1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x v="5"/>
    <n v="1420346638"/>
    <n v="1417754638"/>
    <x v="0"/>
    <n v="13"/>
    <n v="163.85"/>
    <x v="1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x v="2"/>
    <n v="1418719967"/>
    <n v="1416127967"/>
    <x v="0"/>
    <n v="0"/>
    <n v="0"/>
    <x v="1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x v="0"/>
    <n v="1436566135"/>
    <n v="1433974135"/>
    <x v="0"/>
    <n v="0"/>
    <n v="0"/>
    <x v="1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x v="0"/>
    <n v="1443675600"/>
    <n v="1441157592"/>
    <x v="0"/>
    <n v="33"/>
    <n v="91.82"/>
    <x v="1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x v="0"/>
    <n v="1442634617"/>
    <n v="1440042617"/>
    <x v="0"/>
    <n v="12"/>
    <n v="185.83"/>
    <x v="1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x v="0"/>
    <n v="1460837320"/>
    <n v="1455656920"/>
    <x v="0"/>
    <n v="1"/>
    <n v="1"/>
    <x v="1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x v="0"/>
    <n v="1439734001"/>
    <n v="1437142547"/>
    <x v="0"/>
    <n v="1"/>
    <n v="20"/>
    <x v="1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x v="0"/>
    <n v="1425655349"/>
    <n v="1420471349"/>
    <x v="0"/>
    <n v="1"/>
    <n v="1"/>
    <x v="1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x v="1"/>
    <n v="1455753540"/>
    <n v="1452058282"/>
    <x v="0"/>
    <n v="1"/>
    <n v="10"/>
    <x v="1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x v="0"/>
    <n v="1429740037"/>
    <n v="1425423637"/>
    <x v="0"/>
    <n v="84"/>
    <n v="331.54"/>
    <x v="1"/>
    <s v="film &amp; video/drama"/>
    <x v="0"/>
    <s v="drama"/>
    <x v="216"/>
  </r>
  <r>
    <n v="217"/>
    <s v="Bitch"/>
    <s v="A roadmovie by paw"/>
    <n v="100000"/>
    <n v="11943"/>
    <x v="2"/>
    <n v="12"/>
    <x v="11"/>
    <x v="9"/>
    <n v="1419780149"/>
    <n v="1417101749"/>
    <x v="0"/>
    <n v="38"/>
    <n v="314.29000000000002"/>
    <x v="1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x v="0"/>
    <n v="1431702289"/>
    <n v="1426518289"/>
    <x v="0"/>
    <n v="1"/>
    <n v="100"/>
    <x v="1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n v="18"/>
    <x v="0"/>
    <x v="0"/>
    <n v="1459493940"/>
    <n v="1456732225"/>
    <x v="0"/>
    <n v="76"/>
    <n v="115.99"/>
    <x v="1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x v="0"/>
    <n v="1440101160"/>
    <n v="1436542030"/>
    <x v="0"/>
    <n v="3"/>
    <n v="120"/>
    <x v="1"/>
    <s v="film &amp; video/drama"/>
    <x v="0"/>
    <s v="drama"/>
    <x v="220"/>
  </r>
  <r>
    <n v="221"/>
    <s v="Archetypes"/>
    <s v="Film about Schizophrenia with Surreal Twists!"/>
    <n v="50000"/>
    <n v="0"/>
    <x v="2"/>
    <n v="0"/>
    <x v="0"/>
    <x v="0"/>
    <n v="1427569564"/>
    <n v="1422389164"/>
    <x v="0"/>
    <n v="0"/>
    <n v="0"/>
    <x v="1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x v="0"/>
    <n v="1427423940"/>
    <n v="1422383318"/>
    <x v="0"/>
    <n v="2"/>
    <n v="65"/>
    <x v="1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x v="0"/>
    <n v="1463879100"/>
    <n v="1461287350"/>
    <x v="0"/>
    <n v="0"/>
    <n v="0"/>
    <x v="1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x v="2"/>
    <n v="1436506726"/>
    <n v="1431322726"/>
    <x v="0"/>
    <n v="0"/>
    <n v="0"/>
    <x v="1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x v="0"/>
    <n v="1460153054"/>
    <n v="1457564654"/>
    <x v="0"/>
    <n v="0"/>
    <n v="0"/>
    <x v="1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n v="1"/>
    <x v="1"/>
    <x v="1"/>
    <n v="1433064540"/>
    <n v="1428854344"/>
    <x v="0"/>
    <n v="2"/>
    <n v="125"/>
    <x v="1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x v="0"/>
    <n v="1436477241"/>
    <n v="1433885241"/>
    <x v="0"/>
    <n v="0"/>
    <n v="0"/>
    <x v="1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n v="0"/>
    <x v="1"/>
    <x v="1"/>
    <n v="1433176105"/>
    <n v="1427992105"/>
    <x v="0"/>
    <n v="0"/>
    <n v="0"/>
    <x v="1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x v="3"/>
    <n v="1455402297"/>
    <n v="1452810297"/>
    <x v="0"/>
    <n v="0"/>
    <n v="0"/>
    <x v="1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x v="0"/>
    <n v="1433443151"/>
    <n v="1430851151"/>
    <x v="0"/>
    <n v="2"/>
    <n v="30"/>
    <x v="1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x v="0"/>
    <n v="1451775651"/>
    <n v="1449183651"/>
    <x v="0"/>
    <n v="0"/>
    <n v="0"/>
    <x v="1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x v="1"/>
    <n v="1425066546"/>
    <n v="1422474546"/>
    <x v="0"/>
    <n v="7"/>
    <n v="15.71"/>
    <x v="1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x v="0"/>
    <n v="1475185972"/>
    <n v="1472593972"/>
    <x v="0"/>
    <n v="0"/>
    <n v="0"/>
    <x v="1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x v="0"/>
    <n v="1434847859"/>
    <n v="1431391859"/>
    <x v="0"/>
    <n v="5"/>
    <n v="80.2"/>
    <x v="1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x v="0"/>
    <n v="1436478497"/>
    <n v="1433886497"/>
    <x v="0"/>
    <n v="0"/>
    <n v="0"/>
    <x v="1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x v="0"/>
    <n v="1451952000"/>
    <n v="1447380099"/>
    <x v="0"/>
    <n v="0"/>
    <n v="0"/>
    <x v="1"/>
    <s v="film &amp; video/drama"/>
    <x v="0"/>
    <s v="drama"/>
    <x v="236"/>
  </r>
  <r>
    <n v="237"/>
    <s v="Making The Choice"/>
    <s v="Making The Choice is a christian short film series."/>
    <n v="15000"/>
    <n v="50"/>
    <x v="2"/>
    <n v="0"/>
    <x v="0"/>
    <x v="0"/>
    <n v="1457445069"/>
    <n v="1452261069"/>
    <x v="0"/>
    <n v="1"/>
    <n v="50"/>
    <x v="1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x v="0"/>
    <n v="1483088400"/>
    <n v="1481324760"/>
    <x v="0"/>
    <n v="0"/>
    <n v="0"/>
    <x v="1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x v="2"/>
    <n v="1446984000"/>
    <n v="1445308730"/>
    <x v="0"/>
    <n v="5"/>
    <n v="50"/>
    <x v="1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x v="0"/>
    <n v="1367773211"/>
    <n v="1363885211"/>
    <x v="1"/>
    <n v="137"/>
    <n v="117.85"/>
    <x v="0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x v="0"/>
    <n v="1419180304"/>
    <n v="1415292304"/>
    <x v="1"/>
    <n v="376"/>
    <n v="109.04"/>
    <x v="0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n v="113"/>
    <x v="0"/>
    <x v="0"/>
    <n v="1324381790"/>
    <n v="1321357790"/>
    <x v="1"/>
    <n v="202"/>
    <n v="73.02"/>
    <x v="0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x v="0"/>
    <n v="1393031304"/>
    <n v="1390439304"/>
    <x v="1"/>
    <n v="328"/>
    <n v="78.2"/>
    <x v="0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x v="0"/>
    <n v="1268723160"/>
    <n v="1265269559"/>
    <x v="1"/>
    <n v="84"/>
    <n v="47.4"/>
    <x v="0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x v="0"/>
    <n v="1345079785"/>
    <n v="1342487785"/>
    <x v="1"/>
    <n v="96"/>
    <n v="54.02"/>
    <x v="0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x v="0"/>
    <n v="1292665405"/>
    <n v="1288341805"/>
    <x v="1"/>
    <n v="223"/>
    <n v="68.489999999999995"/>
    <x v="0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x v="0"/>
    <n v="1287200340"/>
    <n v="1284042614"/>
    <x v="1"/>
    <n v="62"/>
    <n v="108.15"/>
    <x v="0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x v="0"/>
    <n v="1325961309"/>
    <n v="1322073309"/>
    <x v="1"/>
    <n v="146"/>
    <n v="589.95000000000005"/>
    <x v="0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x v="0"/>
    <n v="1282498800"/>
    <n v="1275603020"/>
    <x v="1"/>
    <n v="235"/>
    <n v="48.05"/>
    <x v="0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x v="0"/>
    <n v="1370525691"/>
    <n v="1367933691"/>
    <x v="1"/>
    <n v="437"/>
    <n v="72.48"/>
    <x v="0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x v="0"/>
    <n v="1337194800"/>
    <n v="1334429646"/>
    <x v="1"/>
    <n v="77"/>
    <n v="57.08"/>
    <x v="0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x v="0"/>
    <n v="1275364740"/>
    <n v="1269878058"/>
    <x v="1"/>
    <n v="108"/>
    <n v="85.44"/>
    <x v="0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x v="0"/>
    <n v="1329320235"/>
    <n v="1326728235"/>
    <x v="1"/>
    <n v="7"/>
    <n v="215.86"/>
    <x v="0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x v="0"/>
    <n v="1445047200"/>
    <n v="1442443910"/>
    <x v="1"/>
    <n v="314"/>
    <n v="89.39"/>
    <x v="0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n v="107"/>
    <x v="0"/>
    <x v="0"/>
    <n v="1300275482"/>
    <n v="1297687082"/>
    <x v="1"/>
    <n v="188"/>
    <n v="45.42"/>
    <x v="0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x v="0"/>
    <n v="1363458467"/>
    <n v="1360866467"/>
    <x v="1"/>
    <n v="275"/>
    <n v="65.760000000000005"/>
    <x v="0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x v="0"/>
    <n v="1463670162"/>
    <n v="1461078162"/>
    <x v="1"/>
    <n v="560"/>
    <n v="66.7"/>
    <x v="0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x v="0"/>
    <n v="1308359666"/>
    <n v="1305767666"/>
    <x v="1"/>
    <n v="688"/>
    <n v="83.35"/>
    <x v="0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x v="0"/>
    <n v="1428514969"/>
    <n v="1425922969"/>
    <x v="1"/>
    <n v="942"/>
    <n v="105.05"/>
    <x v="0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x v="0"/>
    <n v="1279360740"/>
    <n v="1275415679"/>
    <x v="1"/>
    <n v="88"/>
    <n v="120.91"/>
    <x v="0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n v="107"/>
    <x v="0"/>
    <x v="0"/>
    <n v="1339080900"/>
    <n v="1334783704"/>
    <x v="1"/>
    <n v="220"/>
    <n v="97.64"/>
    <x v="0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n v="240"/>
    <x v="0"/>
    <x v="0"/>
    <n v="1298699828"/>
    <n v="1294811828"/>
    <x v="1"/>
    <n v="145"/>
    <n v="41.38"/>
    <x v="0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x v="0"/>
    <n v="1348786494"/>
    <n v="1346194494"/>
    <x v="1"/>
    <n v="963"/>
    <n v="30.65"/>
    <x v="0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x v="0"/>
    <n v="1336747995"/>
    <n v="1334155995"/>
    <x v="1"/>
    <n v="91"/>
    <n v="64.95"/>
    <x v="0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x v="0"/>
    <n v="1273522560"/>
    <n v="1269928430"/>
    <x v="1"/>
    <n v="58"/>
    <n v="95.78"/>
    <x v="0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x v="0"/>
    <n v="1271994660"/>
    <n v="1264565507"/>
    <x v="1"/>
    <n v="36"/>
    <n v="40.42"/>
    <x v="0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x v="1"/>
    <n v="1403693499"/>
    <n v="1401101499"/>
    <x v="1"/>
    <n v="165"/>
    <n v="78.58"/>
    <x v="0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x v="0"/>
    <n v="1320640778"/>
    <n v="1316749178"/>
    <x v="1"/>
    <n v="111"/>
    <n v="50.18"/>
    <x v="0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x v="2"/>
    <n v="1487738622"/>
    <n v="1485146622"/>
    <x v="1"/>
    <n v="1596"/>
    <n v="92.25"/>
    <x v="0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x v="0"/>
    <n v="1306296000"/>
    <n v="1301950070"/>
    <x v="1"/>
    <n v="61"/>
    <n v="57.54"/>
    <x v="0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x v="0"/>
    <n v="1388649600"/>
    <n v="1386123861"/>
    <x v="1"/>
    <n v="287"/>
    <n v="109.42"/>
    <x v="0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x v="0"/>
    <n v="1272480540"/>
    <n v="1267220191"/>
    <x v="1"/>
    <n v="65"/>
    <n v="81.89"/>
    <x v="0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x v="0"/>
    <n v="1309694266"/>
    <n v="1307102266"/>
    <x v="1"/>
    <n v="118"/>
    <n v="45.67"/>
    <x v="0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x v="0"/>
    <n v="1333609140"/>
    <n v="1330638829"/>
    <x v="1"/>
    <n v="113"/>
    <n v="55.22"/>
    <x v="0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x v="0"/>
    <n v="1352511966"/>
    <n v="1349916366"/>
    <x v="1"/>
    <n v="332"/>
    <n v="65.3"/>
    <x v="0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x v="0"/>
    <n v="1335574674"/>
    <n v="1330394274"/>
    <x v="1"/>
    <n v="62"/>
    <n v="95.23"/>
    <x v="0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x v="0"/>
    <n v="1432416219"/>
    <n v="1429824219"/>
    <x v="1"/>
    <n v="951"/>
    <n v="75.44"/>
    <x v="0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n v="150"/>
    <x v="0"/>
    <x v="0"/>
    <n v="1350003539"/>
    <n v="1347411539"/>
    <x v="1"/>
    <n v="415"/>
    <n v="97.82"/>
    <x v="0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x v="0"/>
    <n v="1488160860"/>
    <n v="1485237096"/>
    <x v="1"/>
    <n v="305"/>
    <n v="87.69"/>
    <x v="0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x v="0"/>
    <n v="1401459035"/>
    <n v="1397571035"/>
    <x v="1"/>
    <n v="2139"/>
    <n v="54.75"/>
    <x v="0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x v="0"/>
    <n v="1249932360"/>
    <n v="1242532513"/>
    <x v="1"/>
    <n v="79"/>
    <n v="83.95"/>
    <x v="0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x v="0"/>
    <n v="1266876000"/>
    <n v="1263679492"/>
    <x v="1"/>
    <n v="179"/>
    <n v="254.39"/>
    <x v="0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n v="114"/>
    <x v="0"/>
    <x v="0"/>
    <n v="1306904340"/>
    <n v="1305219744"/>
    <x v="1"/>
    <n v="202"/>
    <n v="101.83"/>
    <x v="0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x v="0"/>
    <n v="1327167780"/>
    <n v="1325007780"/>
    <x v="1"/>
    <n v="760"/>
    <n v="55.07"/>
    <x v="0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x v="0"/>
    <n v="1379614128"/>
    <n v="1377022128"/>
    <x v="1"/>
    <n v="563"/>
    <n v="56.9"/>
    <x v="0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x v="0"/>
    <n v="1364236524"/>
    <n v="1360352124"/>
    <x v="1"/>
    <n v="135"/>
    <n v="121.28"/>
    <x v="0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n v="176"/>
    <x v="0"/>
    <x v="0"/>
    <n v="1351828800"/>
    <n v="1349160018"/>
    <x v="1"/>
    <n v="290"/>
    <n v="91.19"/>
    <x v="0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x v="0"/>
    <n v="1340683393"/>
    <n v="1337659393"/>
    <x v="1"/>
    <n v="447"/>
    <n v="115.45"/>
    <x v="0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x v="1"/>
    <n v="1383389834"/>
    <n v="1380797834"/>
    <x v="1"/>
    <n v="232"/>
    <n v="67.77"/>
    <x v="0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x v="0"/>
    <n v="1296633540"/>
    <n v="1292316697"/>
    <x v="1"/>
    <n v="168"/>
    <n v="28.58"/>
    <x v="0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x v="0"/>
    <n v="1367366460"/>
    <n v="1365791246"/>
    <x v="1"/>
    <n v="128"/>
    <n v="46.88"/>
    <x v="0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x v="0"/>
    <n v="1319860740"/>
    <n v="1317064599"/>
    <x v="1"/>
    <n v="493"/>
    <n v="154.41999999999999"/>
    <x v="0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x v="0"/>
    <n v="1398009714"/>
    <n v="1395417714"/>
    <x v="1"/>
    <n v="131"/>
    <n v="201.22"/>
    <x v="0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x v="0"/>
    <n v="1279555200"/>
    <n v="1276480894"/>
    <x v="1"/>
    <n v="50"/>
    <n v="100"/>
    <x v="0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x v="0"/>
    <n v="1383264000"/>
    <n v="1378080409"/>
    <x v="1"/>
    <n v="665"/>
    <n v="100.08"/>
    <x v="0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x v="0"/>
    <n v="1347017083"/>
    <n v="1344857083"/>
    <x v="1"/>
    <n v="129"/>
    <n v="230.09"/>
    <x v="0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x v="0"/>
    <n v="1430452740"/>
    <n v="1427390901"/>
    <x v="1"/>
    <n v="142"/>
    <n v="141.75"/>
    <x v="0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n v="109"/>
    <x v="0"/>
    <x v="0"/>
    <n v="1399669200"/>
    <n v="1394536048"/>
    <x v="1"/>
    <n v="2436"/>
    <n v="56.34"/>
    <x v="0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x v="0"/>
    <n v="1289975060"/>
    <n v="1287379460"/>
    <x v="1"/>
    <n v="244"/>
    <n v="73.34"/>
    <x v="0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x v="0"/>
    <n v="1303686138"/>
    <n v="1301007738"/>
    <x v="1"/>
    <n v="298"/>
    <n v="85.34"/>
    <x v="0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n v="119"/>
    <x v="0"/>
    <x v="0"/>
    <n v="1363711335"/>
    <n v="1360258935"/>
    <x v="1"/>
    <n v="251"/>
    <n v="61.5"/>
    <x v="0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x v="0"/>
    <n v="1330115638"/>
    <n v="1327523638"/>
    <x v="1"/>
    <n v="108"/>
    <n v="93.02"/>
    <x v="0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x v="0"/>
    <n v="1338601346"/>
    <n v="1336009346"/>
    <x v="1"/>
    <n v="82"/>
    <n v="50.29"/>
    <x v="0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x v="0"/>
    <n v="1346464800"/>
    <n v="1343096197"/>
    <x v="1"/>
    <n v="74"/>
    <n v="106.43"/>
    <x v="0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n v="130"/>
    <x v="0"/>
    <x v="0"/>
    <n v="1331392049"/>
    <n v="1328800049"/>
    <x v="1"/>
    <n v="189"/>
    <n v="51.72"/>
    <x v="0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n v="293"/>
    <x v="0"/>
    <x v="0"/>
    <n v="1363806333"/>
    <n v="1362081933"/>
    <x v="1"/>
    <n v="80"/>
    <n v="36.61"/>
    <x v="0"/>
    <s v="film &amp; video/documentary"/>
    <x v="0"/>
    <s v="documentary"/>
    <x v="306"/>
  </r>
  <r>
    <n v="307"/>
    <s v="Grammar Revolution"/>
    <s v="Why is grammar important?"/>
    <n v="22000"/>
    <n v="24490"/>
    <x v="0"/>
    <n v="111"/>
    <x v="0"/>
    <x v="0"/>
    <n v="1360276801"/>
    <n v="1357684801"/>
    <x v="1"/>
    <n v="576"/>
    <n v="42.52"/>
    <x v="0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x v="0"/>
    <n v="1299775210"/>
    <n v="1295887210"/>
    <x v="1"/>
    <n v="202"/>
    <n v="62.71"/>
    <x v="0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x v="0"/>
    <n v="1346695334"/>
    <n v="1344880934"/>
    <x v="1"/>
    <n v="238"/>
    <n v="89.96"/>
    <x v="0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x v="0"/>
    <n v="1319076000"/>
    <n v="1317788623"/>
    <x v="1"/>
    <n v="36"/>
    <n v="28.92"/>
    <x v="0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x v="0"/>
    <n v="1325404740"/>
    <n v="1321852592"/>
    <x v="1"/>
    <n v="150"/>
    <n v="138.80000000000001"/>
    <x v="0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x v="0"/>
    <n v="1365973432"/>
    <n v="1363381432"/>
    <x v="1"/>
    <n v="146"/>
    <n v="61.3"/>
    <x v="0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x v="0"/>
    <n v="1281542340"/>
    <n v="1277702894"/>
    <x v="1"/>
    <n v="222"/>
    <n v="80.2"/>
    <x v="0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x v="0"/>
    <n v="1362167988"/>
    <n v="1359575988"/>
    <x v="1"/>
    <n v="120"/>
    <n v="32.1"/>
    <x v="0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x v="0"/>
    <n v="1345660334"/>
    <n v="1343068334"/>
    <x v="1"/>
    <n v="126"/>
    <n v="200.89"/>
    <x v="0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x v="5"/>
    <n v="1418273940"/>
    <n v="1415398197"/>
    <x v="1"/>
    <n v="158"/>
    <n v="108.01"/>
    <x v="0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x v="0"/>
    <n v="1386778483"/>
    <n v="1384186483"/>
    <x v="1"/>
    <n v="316"/>
    <n v="95.7"/>
    <x v="0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x v="0"/>
    <n v="1364342151"/>
    <n v="1361753751"/>
    <x v="1"/>
    <n v="284"/>
    <n v="49.88"/>
    <x v="0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x v="0"/>
    <n v="1265097540"/>
    <n v="1257538029"/>
    <x v="1"/>
    <n v="51"/>
    <n v="110.47"/>
    <x v="0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x v="1"/>
    <n v="1450825200"/>
    <n v="1448284433"/>
    <x v="1"/>
    <n v="158"/>
    <n v="134.91"/>
    <x v="0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n v="103"/>
    <x v="12"/>
    <x v="3"/>
    <n v="1478605386"/>
    <n v="1475577786"/>
    <x v="1"/>
    <n v="337"/>
    <n v="106.62"/>
    <x v="0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n v="108"/>
    <x v="0"/>
    <x v="0"/>
    <n v="1463146848"/>
    <n v="1460554848"/>
    <x v="1"/>
    <n v="186"/>
    <n v="145.04"/>
    <x v="0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x v="0"/>
    <n v="1482307140"/>
    <n v="1479886966"/>
    <x v="1"/>
    <n v="58"/>
    <n v="114.59"/>
    <x v="0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x v="0"/>
    <n v="1438441308"/>
    <n v="1435590108"/>
    <x v="1"/>
    <n v="82"/>
    <n v="105.32"/>
    <x v="0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x v="0"/>
    <n v="1482208233"/>
    <n v="1479184233"/>
    <x v="1"/>
    <n v="736"/>
    <n v="70.92"/>
    <x v="0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x v="0"/>
    <n v="1489532220"/>
    <n v="1486625606"/>
    <x v="1"/>
    <n v="1151"/>
    <n v="147.16999999999999"/>
    <x v="0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x v="0"/>
    <n v="1427011200"/>
    <n v="1424669929"/>
    <x v="1"/>
    <n v="34"/>
    <n v="160.47"/>
    <x v="0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x v="0"/>
    <n v="1446350400"/>
    <n v="1443739388"/>
    <x v="1"/>
    <n v="498"/>
    <n v="156.05000000000001"/>
    <x v="0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x v="0"/>
    <n v="1446868800"/>
    <n v="1444821127"/>
    <x v="1"/>
    <n v="167"/>
    <n v="63.17"/>
    <x v="0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x v="0"/>
    <n v="1368763140"/>
    <n v="1366028563"/>
    <x v="1"/>
    <n v="340"/>
    <n v="104.82"/>
    <x v="0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x v="0"/>
    <n v="1466171834"/>
    <n v="1463493434"/>
    <x v="1"/>
    <n v="438"/>
    <n v="97.36"/>
    <x v="0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x v="0"/>
    <n v="1446019200"/>
    <n v="1442420377"/>
    <x v="1"/>
    <n v="555"/>
    <n v="203.63"/>
    <x v="0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x v="0"/>
    <n v="1460038591"/>
    <n v="1457450191"/>
    <x v="1"/>
    <n v="266"/>
    <n v="188.31"/>
    <x v="0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x v="0"/>
    <n v="1431716400"/>
    <n v="1428423757"/>
    <x v="1"/>
    <n v="69"/>
    <n v="146.65"/>
    <x v="0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x v="0"/>
    <n v="1431122400"/>
    <n v="1428428515"/>
    <x v="1"/>
    <n v="80"/>
    <n v="109.19"/>
    <x v="0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x v="0"/>
    <n v="1447427918"/>
    <n v="1444832318"/>
    <x v="1"/>
    <n v="493"/>
    <n v="59.25"/>
    <x v="0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x v="0"/>
    <n v="1426298708"/>
    <n v="1423710308"/>
    <x v="1"/>
    <n v="31"/>
    <n v="97.9"/>
    <x v="0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x v="0"/>
    <n v="1472864400"/>
    <n v="1468001290"/>
    <x v="1"/>
    <n v="236"/>
    <n v="70"/>
    <x v="0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x v="0"/>
    <n v="1430331268"/>
    <n v="1427739268"/>
    <x v="1"/>
    <n v="89"/>
    <n v="72.87"/>
    <x v="0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x v="0"/>
    <n v="1489006800"/>
    <n v="1486397007"/>
    <x v="1"/>
    <n v="299"/>
    <n v="146.35"/>
    <x v="0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x v="0"/>
    <n v="1412135940"/>
    <n v="1410555998"/>
    <x v="1"/>
    <n v="55"/>
    <n v="67.91"/>
    <x v="0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n v="100"/>
    <x v="0"/>
    <x v="0"/>
    <n v="1461955465"/>
    <n v="1459363465"/>
    <x v="1"/>
    <n v="325"/>
    <n v="169.85"/>
    <x v="0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x v="0"/>
    <n v="1415934000"/>
    <n v="1413308545"/>
    <x v="1"/>
    <n v="524"/>
    <n v="58.41"/>
    <x v="0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x v="0"/>
    <n v="1433125200"/>
    <n v="1429312694"/>
    <x v="1"/>
    <n v="285"/>
    <n v="119.99"/>
    <x v="0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x v="0"/>
    <n v="1432161590"/>
    <n v="1429569590"/>
    <x v="1"/>
    <n v="179"/>
    <n v="99.86"/>
    <x v="0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x v="0"/>
    <n v="1444824021"/>
    <n v="1442232021"/>
    <x v="1"/>
    <n v="188"/>
    <n v="90.58"/>
    <x v="0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x v="0"/>
    <n v="1447505609"/>
    <n v="1444910009"/>
    <x v="1"/>
    <n v="379"/>
    <n v="117.77"/>
    <x v="0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x v="0"/>
    <n v="1440165916"/>
    <n v="1437573916"/>
    <x v="1"/>
    <n v="119"/>
    <n v="86.55"/>
    <x v="0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x v="0"/>
    <n v="1487937508"/>
    <n v="1485345508"/>
    <x v="1"/>
    <n v="167"/>
    <n v="71.900000000000006"/>
    <x v="0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x v="0"/>
    <n v="1473566340"/>
    <n v="1470274509"/>
    <x v="1"/>
    <n v="221"/>
    <n v="129.82"/>
    <x v="0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x v="3"/>
    <n v="1460066954"/>
    <n v="1456614554"/>
    <x v="1"/>
    <n v="964"/>
    <n v="44.91"/>
    <x v="0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x v="0"/>
    <n v="1412740868"/>
    <n v="1410148868"/>
    <x v="1"/>
    <n v="286"/>
    <n v="40.76"/>
    <x v="0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x v="0"/>
    <n v="1447963219"/>
    <n v="1445367619"/>
    <x v="1"/>
    <n v="613"/>
    <n v="103.52"/>
    <x v="0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x v="0"/>
    <n v="1460141521"/>
    <n v="1457553121"/>
    <x v="1"/>
    <n v="29"/>
    <n v="125.45"/>
    <x v="0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n v="116"/>
    <x v="0"/>
    <x v="0"/>
    <n v="1417420994"/>
    <n v="1414738994"/>
    <x v="1"/>
    <n v="165"/>
    <n v="246.61"/>
    <x v="0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n v="103"/>
    <x v="0"/>
    <x v="0"/>
    <n v="1458152193"/>
    <n v="1455563793"/>
    <x v="1"/>
    <n v="97"/>
    <n v="79.400000000000006"/>
    <x v="0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x v="0"/>
    <n v="1429852797"/>
    <n v="1426396797"/>
    <x v="1"/>
    <n v="303"/>
    <n v="86.14"/>
    <x v="0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x v="0"/>
    <n v="1466002800"/>
    <n v="1463517521"/>
    <x v="1"/>
    <n v="267"/>
    <n v="193.05"/>
    <x v="0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x v="0"/>
    <n v="1415941920"/>
    <n v="1414028490"/>
    <x v="1"/>
    <n v="302"/>
    <n v="84.02"/>
    <x v="0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x v="0"/>
    <n v="1437621060"/>
    <n v="1433799180"/>
    <x v="0"/>
    <n v="87"/>
    <n v="139.83000000000001"/>
    <x v="0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x v="0"/>
    <n v="1416704506"/>
    <n v="1414108906"/>
    <x v="0"/>
    <n v="354"/>
    <n v="109.82"/>
    <x v="0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x v="0"/>
    <n v="1407456000"/>
    <n v="1405573391"/>
    <x v="0"/>
    <n v="86"/>
    <n v="139.53"/>
    <x v="0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x v="0"/>
    <n v="1272828120"/>
    <n v="1268934736"/>
    <x v="0"/>
    <n v="26"/>
    <n v="347.85"/>
    <x v="0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x v="0"/>
    <n v="1403323140"/>
    <n v="1400704672"/>
    <x v="0"/>
    <n v="113"/>
    <n v="68.239999999999995"/>
    <x v="0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x v="1"/>
    <n v="1393597999"/>
    <n v="1391005999"/>
    <x v="0"/>
    <n v="65"/>
    <n v="239.94"/>
    <x v="0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x v="0"/>
    <n v="1337540518"/>
    <n v="1334948518"/>
    <x v="0"/>
    <n v="134"/>
    <n v="287.31"/>
    <x v="0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x v="0"/>
    <n v="1367384340"/>
    <n v="1363960278"/>
    <x v="0"/>
    <n v="119"/>
    <n v="86.85"/>
    <x v="0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x v="0"/>
    <n v="1426426322"/>
    <n v="1423405922"/>
    <x v="0"/>
    <n v="159"/>
    <n v="81.849999999999994"/>
    <x v="0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x v="0"/>
    <n v="1326633269"/>
    <n v="1324041269"/>
    <x v="0"/>
    <n v="167"/>
    <n v="42.87"/>
    <x v="0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x v="0"/>
    <n v="1483729500"/>
    <n v="1481137500"/>
    <x v="0"/>
    <n v="43"/>
    <n v="709.42"/>
    <x v="0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x v="0"/>
    <n v="1359743139"/>
    <n v="1355855139"/>
    <x v="0"/>
    <n v="1062"/>
    <n v="161.26"/>
    <x v="0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n v="125"/>
    <x v="1"/>
    <x v="1"/>
    <n v="1459872000"/>
    <n v="1456408244"/>
    <x v="0"/>
    <n v="9"/>
    <n v="41.78"/>
    <x v="0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x v="0"/>
    <n v="1342648398"/>
    <n v="1340056398"/>
    <x v="0"/>
    <n v="89"/>
    <n v="89.89"/>
    <x v="0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x v="0"/>
    <n v="1316208031"/>
    <n v="1312320031"/>
    <x v="0"/>
    <n v="174"/>
    <n v="45.05"/>
    <x v="0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x v="0"/>
    <n v="1393694280"/>
    <n v="1390088311"/>
    <x v="0"/>
    <n v="14"/>
    <n v="42.86"/>
    <x v="0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x v="1"/>
    <n v="1472122316"/>
    <n v="1469443916"/>
    <x v="0"/>
    <n v="48"/>
    <n v="54.08"/>
    <x v="0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x v="0"/>
    <n v="1447484460"/>
    <n v="1444888868"/>
    <x v="0"/>
    <n v="133"/>
    <n v="103.22"/>
    <x v="0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x v="5"/>
    <n v="1453765920"/>
    <n v="1451655808"/>
    <x v="0"/>
    <n v="83"/>
    <n v="40.4"/>
    <x v="0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x v="0"/>
    <n v="1336062672"/>
    <n v="1332174672"/>
    <x v="0"/>
    <n v="149"/>
    <n v="116.86"/>
    <x v="0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x v="0"/>
    <n v="1453569392"/>
    <n v="1451409392"/>
    <x v="0"/>
    <n v="49"/>
    <n v="115.51"/>
    <x v="0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n v="105"/>
    <x v="0"/>
    <x v="0"/>
    <n v="1343624400"/>
    <n v="1340642717"/>
    <x v="0"/>
    <n v="251"/>
    <n v="104.31"/>
    <x v="0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x v="0"/>
    <n v="1346950900"/>
    <n v="1345741300"/>
    <x v="0"/>
    <n v="22"/>
    <n v="69.77"/>
    <x v="0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x v="0"/>
    <n v="1400467759"/>
    <n v="1398480559"/>
    <x v="0"/>
    <n v="48"/>
    <n v="43.02"/>
    <x v="0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x v="0"/>
    <n v="1420569947"/>
    <n v="1417977947"/>
    <x v="0"/>
    <n v="383"/>
    <n v="58.54"/>
    <x v="0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x v="0"/>
    <n v="1416582101"/>
    <n v="1413986501"/>
    <x v="0"/>
    <n v="237"/>
    <n v="111.8"/>
    <x v="0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x v="0"/>
    <n v="1439246991"/>
    <n v="1437950991"/>
    <x v="0"/>
    <n v="13"/>
    <n v="46.23"/>
    <x v="0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x v="0"/>
    <n v="1439618400"/>
    <n v="1436976858"/>
    <x v="0"/>
    <n v="562"/>
    <n v="144.69"/>
    <x v="0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x v="0"/>
    <n v="1469670580"/>
    <n v="1467078580"/>
    <x v="0"/>
    <n v="71"/>
    <n v="88.85"/>
    <x v="0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x v="0"/>
    <n v="1394233140"/>
    <n v="1391477450"/>
    <x v="0"/>
    <n v="1510"/>
    <n v="81.75"/>
    <x v="0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x v="0"/>
    <n v="1431046372"/>
    <n v="1429318372"/>
    <x v="0"/>
    <n v="14"/>
    <n v="71.430000000000007"/>
    <x v="0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x v="0"/>
    <n v="1324169940"/>
    <n v="1321578051"/>
    <x v="0"/>
    <n v="193"/>
    <n v="104.26"/>
    <x v="0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x v="0"/>
    <n v="1315450800"/>
    <n v="1312823571"/>
    <x v="0"/>
    <n v="206"/>
    <n v="90.62"/>
    <x v="0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x v="0"/>
    <n v="1381424452"/>
    <n v="1378746052"/>
    <x v="0"/>
    <n v="351"/>
    <n v="157.33000000000001"/>
    <x v="0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x v="3"/>
    <n v="1460918282"/>
    <n v="1455737882"/>
    <x v="0"/>
    <n v="50"/>
    <n v="105.18"/>
    <x v="0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x v="0"/>
    <n v="1335562320"/>
    <n v="1332452960"/>
    <x v="0"/>
    <n v="184"/>
    <n v="58.72"/>
    <x v="0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x v="0"/>
    <n v="1341668006"/>
    <n v="1340372006"/>
    <x v="0"/>
    <n v="196"/>
    <n v="81.63"/>
    <x v="0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x v="0"/>
    <n v="1283312640"/>
    <n v="1279651084"/>
    <x v="0"/>
    <n v="229"/>
    <n v="56.46"/>
    <x v="0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x v="0"/>
    <n v="1430334126"/>
    <n v="1426446126"/>
    <x v="0"/>
    <n v="67"/>
    <n v="140.1"/>
    <x v="0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x v="1"/>
    <n v="1481716800"/>
    <n v="1479070867"/>
    <x v="0"/>
    <n v="95"/>
    <n v="224.85"/>
    <x v="0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x v="0"/>
    <n v="1400297400"/>
    <n v="1397661347"/>
    <x v="0"/>
    <n v="62"/>
    <n v="181.13"/>
    <x v="0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x v="0"/>
    <n v="1312747970"/>
    <n v="1310155970"/>
    <x v="0"/>
    <n v="73"/>
    <n v="711.04"/>
    <x v="0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x v="0"/>
    <n v="1446731817"/>
    <n v="1444913817"/>
    <x v="0"/>
    <n v="43"/>
    <n v="65.88"/>
    <x v="0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n v="105"/>
    <x v="0"/>
    <x v="0"/>
    <n v="1312960080"/>
    <n v="1308900441"/>
    <x v="0"/>
    <n v="70"/>
    <n v="75.19"/>
    <x v="0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x v="0"/>
    <n v="1391641440"/>
    <n v="1389107062"/>
    <x v="0"/>
    <n v="271"/>
    <n v="133.13999999999999"/>
    <x v="0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n v="108"/>
    <x v="0"/>
    <x v="0"/>
    <n v="1394071339"/>
    <n v="1391479339"/>
    <x v="0"/>
    <n v="55"/>
    <n v="55.2"/>
    <x v="0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x v="0"/>
    <n v="1304920740"/>
    <n v="1301975637"/>
    <x v="0"/>
    <n v="35"/>
    <n v="86.16"/>
    <x v="0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n v="102"/>
    <x v="0"/>
    <x v="0"/>
    <n v="1321739650"/>
    <n v="1316552050"/>
    <x v="0"/>
    <n v="22"/>
    <n v="92.32"/>
    <x v="0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x v="0"/>
    <n v="1383676790"/>
    <n v="1380217190"/>
    <x v="0"/>
    <n v="38"/>
    <n v="160.16"/>
    <x v="0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x v="1"/>
    <n v="1469220144"/>
    <n v="1466628144"/>
    <x v="0"/>
    <n v="15"/>
    <n v="45.6"/>
    <x v="0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x v="5"/>
    <n v="1434670397"/>
    <n v="1429486397"/>
    <x v="0"/>
    <n v="7"/>
    <n v="183.29"/>
    <x v="0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x v="0"/>
    <n v="1387688400"/>
    <n v="1384920804"/>
    <x v="0"/>
    <n v="241"/>
    <n v="125.79"/>
    <x v="0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x v="0"/>
    <n v="1343238578"/>
    <n v="1341856178"/>
    <x v="0"/>
    <n v="55"/>
    <n v="57.65"/>
    <x v="0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x v="0"/>
    <n v="1342731811"/>
    <n v="1340139811"/>
    <x v="0"/>
    <n v="171"/>
    <n v="78.66"/>
    <x v="0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x v="0"/>
    <n v="1381541465"/>
    <n v="1378949465"/>
    <x v="0"/>
    <n v="208"/>
    <n v="91.48"/>
    <x v="0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x v="5"/>
    <n v="1413547200"/>
    <n v="1411417602"/>
    <x v="0"/>
    <n v="21"/>
    <n v="68.099999999999994"/>
    <x v="0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x v="0"/>
    <n v="1391851831"/>
    <n v="1389259831"/>
    <x v="0"/>
    <n v="25"/>
    <n v="48.09"/>
    <x v="0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x v="0"/>
    <n v="1365395580"/>
    <n v="1364426260"/>
    <x v="0"/>
    <n v="52"/>
    <n v="202.42"/>
    <x v="0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x v="0"/>
    <n v="1437633997"/>
    <n v="1435041997"/>
    <x v="0"/>
    <n v="104"/>
    <n v="216.75"/>
    <x v="0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n v="100"/>
    <x v="0"/>
    <x v="0"/>
    <n v="1372536787"/>
    <n v="1367352787"/>
    <x v="0"/>
    <n v="73"/>
    <n v="110.07"/>
    <x v="0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x v="0"/>
    <n v="1394772031"/>
    <n v="1392183631"/>
    <x v="0"/>
    <n v="3"/>
    <n v="4.83"/>
    <x v="1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x v="0"/>
    <n v="1440157656"/>
    <n v="1434973656"/>
    <x v="0"/>
    <n v="6"/>
    <n v="50.17"/>
    <x v="1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x v="0"/>
    <n v="1410416097"/>
    <n v="1407824097"/>
    <x v="0"/>
    <n v="12"/>
    <n v="35.83"/>
    <x v="1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x v="0"/>
    <n v="1370470430"/>
    <n v="1367878430"/>
    <x v="0"/>
    <n v="13"/>
    <n v="11.77"/>
    <x v="1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x v="0"/>
    <n v="1332748899"/>
    <n v="1327568499"/>
    <x v="0"/>
    <n v="5"/>
    <n v="40.78"/>
    <x v="1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x v="0"/>
    <n v="1448660404"/>
    <n v="1443472804"/>
    <x v="0"/>
    <n v="2"/>
    <n v="3"/>
    <x v="1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x v="0"/>
    <n v="1456851914"/>
    <n v="1454259914"/>
    <x v="0"/>
    <n v="8"/>
    <n v="16.63"/>
    <x v="1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x v="0"/>
    <n v="1445540340"/>
    <n v="1444340940"/>
    <x v="0"/>
    <n v="0"/>
    <n v="0"/>
    <x v="1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n v="6"/>
    <x v="0"/>
    <x v="0"/>
    <n v="1402956000"/>
    <n v="1400523845"/>
    <x v="0"/>
    <n v="13"/>
    <n v="52"/>
    <x v="1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x v="0"/>
    <n v="1259297940"/>
    <n v="1252964282"/>
    <x v="0"/>
    <n v="0"/>
    <n v="0"/>
    <x v="1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x v="0"/>
    <n v="1378866867"/>
    <n v="1377570867"/>
    <x v="0"/>
    <n v="5"/>
    <n v="4.8"/>
    <x v="1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x v="1"/>
    <n v="1467752083"/>
    <n v="1465160083"/>
    <x v="0"/>
    <n v="8"/>
    <n v="51.88"/>
    <x v="1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x v="0"/>
    <n v="1445448381"/>
    <n v="1440264381"/>
    <x v="0"/>
    <n v="8"/>
    <n v="71.25"/>
    <x v="1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x v="0"/>
    <n v="1444576022"/>
    <n v="1439392022"/>
    <x v="0"/>
    <n v="0"/>
    <n v="0"/>
    <x v="1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x v="0"/>
    <n v="1385931702"/>
    <n v="1383076902"/>
    <x v="0"/>
    <n v="2"/>
    <n v="62.5"/>
    <x v="1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x v="0"/>
    <n v="1379094980"/>
    <n v="1376502980"/>
    <x v="0"/>
    <n v="3"/>
    <n v="1"/>
    <x v="1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n v="0"/>
    <x v="0"/>
    <x v="0"/>
    <n v="1375260113"/>
    <n v="1372668113"/>
    <x v="0"/>
    <n v="0"/>
    <n v="0"/>
    <x v="1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x v="5"/>
    <n v="1475912326"/>
    <n v="1470728326"/>
    <x v="0"/>
    <n v="0"/>
    <n v="0"/>
    <x v="1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x v="0"/>
    <n v="1447830958"/>
    <n v="1445235358"/>
    <x v="0"/>
    <n v="11"/>
    <n v="170.55"/>
    <x v="1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x v="0"/>
    <n v="1413569818"/>
    <n v="1412705818"/>
    <x v="0"/>
    <n v="0"/>
    <n v="0"/>
    <x v="1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n v="0"/>
    <x v="0"/>
    <x v="0"/>
    <n v="1458859153"/>
    <n v="1456270753"/>
    <x v="0"/>
    <n v="1"/>
    <n v="5"/>
    <x v="1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x v="1"/>
    <n v="1383418996"/>
    <n v="1380826996"/>
    <x v="0"/>
    <n v="0"/>
    <n v="0"/>
    <x v="1"/>
    <s v="film &amp; video/animation"/>
    <x v="0"/>
    <s v="animation"/>
    <x v="441"/>
  </r>
  <r>
    <n v="442"/>
    <s v="The Paranormal Idiot"/>
    <s v="Doomsday is here"/>
    <n v="17000"/>
    <n v="6691"/>
    <x v="2"/>
    <n v="39"/>
    <x v="0"/>
    <x v="0"/>
    <n v="1424380783"/>
    <n v="1421788783"/>
    <x v="0"/>
    <n v="17"/>
    <n v="393.59"/>
    <x v="1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x v="5"/>
    <n v="1391991701"/>
    <n v="1389399701"/>
    <x v="0"/>
    <n v="2"/>
    <n v="5"/>
    <x v="1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n v="5"/>
    <x v="0"/>
    <x v="0"/>
    <n v="1329342361"/>
    <n v="1324158361"/>
    <x v="0"/>
    <n v="1"/>
    <n v="50"/>
    <x v="1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x v="0"/>
    <n v="1432195375"/>
    <n v="1430899375"/>
    <x v="0"/>
    <n v="2"/>
    <n v="1"/>
    <x v="1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x v="0"/>
    <n v="1425434420"/>
    <n v="1422842420"/>
    <x v="0"/>
    <n v="16"/>
    <n v="47.88"/>
    <x v="1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x v="1"/>
    <n v="1364041163"/>
    <n v="1361884763"/>
    <x v="0"/>
    <n v="1"/>
    <n v="5"/>
    <x v="1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x v="0"/>
    <n v="1400091095"/>
    <n v="1398363095"/>
    <x v="0"/>
    <n v="4"/>
    <n v="20.5"/>
    <x v="1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x v="1"/>
    <n v="1382017085"/>
    <n v="1379425085"/>
    <x v="0"/>
    <n v="5"/>
    <n v="9"/>
    <x v="1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x v="0"/>
    <n v="1392417800"/>
    <n v="1389825800"/>
    <x v="0"/>
    <n v="7"/>
    <n v="56.57"/>
    <x v="1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x v="0"/>
    <n v="1390669791"/>
    <n v="1388077791"/>
    <x v="0"/>
    <n v="0"/>
    <n v="0"/>
    <x v="1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n v="64"/>
    <x v="0"/>
    <x v="0"/>
    <n v="1431536015"/>
    <n v="1428944015"/>
    <x v="0"/>
    <n v="12"/>
    <n v="40"/>
    <x v="1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x v="0"/>
    <n v="1424375279"/>
    <n v="1422992879"/>
    <x v="0"/>
    <n v="2"/>
    <n v="13"/>
    <x v="1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x v="0"/>
    <n v="1417007640"/>
    <n v="1414343571"/>
    <x v="0"/>
    <n v="5"/>
    <n v="16.399999999999999"/>
    <x v="1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x v="0"/>
    <n v="1334622660"/>
    <n v="1330733022"/>
    <x v="0"/>
    <n v="2"/>
    <n v="22.5"/>
    <x v="1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x v="0"/>
    <n v="1382414340"/>
    <n v="1380559201"/>
    <x v="0"/>
    <n v="3"/>
    <n v="20.329999999999998"/>
    <x v="1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x v="5"/>
    <n v="1408213512"/>
    <n v="1405621512"/>
    <x v="0"/>
    <n v="0"/>
    <n v="0"/>
    <x v="1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x v="1"/>
    <n v="1368550060"/>
    <n v="1365958060"/>
    <x v="0"/>
    <n v="49"/>
    <n v="16.760000000000002"/>
    <x v="1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x v="0"/>
    <n v="1321201327"/>
    <n v="1316013727"/>
    <x v="0"/>
    <n v="1"/>
    <n v="25"/>
    <x v="1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n v="0"/>
    <x v="0"/>
    <x v="0"/>
    <n v="1401595200"/>
    <n v="1398862875"/>
    <x v="0"/>
    <n v="2"/>
    <n v="12.5"/>
    <x v="1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x v="1"/>
    <n v="1370204367"/>
    <n v="1368476367"/>
    <x v="0"/>
    <n v="0"/>
    <n v="0"/>
    <x v="1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x v="0"/>
    <n v="1312945341"/>
    <n v="1307761341"/>
    <x v="0"/>
    <n v="0"/>
    <n v="0"/>
    <x v="1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x v="0"/>
    <n v="1316883753"/>
    <n v="1311699753"/>
    <x v="0"/>
    <n v="11"/>
    <n v="113.64"/>
    <x v="1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x v="3"/>
    <n v="1463602935"/>
    <n v="1461874935"/>
    <x v="0"/>
    <n v="1"/>
    <n v="1"/>
    <x v="1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n v="27"/>
    <x v="0"/>
    <x v="0"/>
    <n v="1403837574"/>
    <n v="1402455174"/>
    <x v="0"/>
    <n v="8"/>
    <n v="17.25"/>
    <x v="1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x v="0"/>
    <n v="1347057464"/>
    <n v="1344465464"/>
    <x v="0"/>
    <n v="5"/>
    <n v="15.2"/>
    <x v="1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x v="0"/>
    <n v="1348849134"/>
    <n v="1344961134"/>
    <x v="0"/>
    <n v="39"/>
    <n v="110.64"/>
    <x v="1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x v="0"/>
    <n v="1341978665"/>
    <n v="1336795283"/>
    <x v="0"/>
    <n v="0"/>
    <n v="0"/>
    <x v="1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n v="0"/>
    <x v="1"/>
    <x v="1"/>
    <n v="1409960724"/>
    <n v="1404776724"/>
    <x v="0"/>
    <n v="0"/>
    <n v="0"/>
    <x v="1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x v="0"/>
    <n v="1389844800"/>
    <n v="1385524889"/>
    <x v="0"/>
    <n v="2"/>
    <n v="25.5"/>
    <x v="1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x v="0"/>
    <n v="1397924379"/>
    <n v="1394039979"/>
    <x v="0"/>
    <n v="170"/>
    <n v="38.479999999999997"/>
    <x v="1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x v="0"/>
    <n v="1408831718"/>
    <n v="1406239718"/>
    <x v="0"/>
    <n v="5"/>
    <n v="28.2"/>
    <x v="1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x v="0"/>
    <n v="1410972319"/>
    <n v="1408380319"/>
    <x v="0"/>
    <n v="14"/>
    <n v="61.5"/>
    <x v="1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x v="0"/>
    <n v="1487318029"/>
    <n v="1484726029"/>
    <x v="0"/>
    <n v="1"/>
    <n v="1"/>
    <x v="1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x v="0"/>
    <n v="1430877843"/>
    <n v="1428285843"/>
    <x v="0"/>
    <n v="0"/>
    <n v="0"/>
    <x v="1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n v="2"/>
    <x v="0"/>
    <x v="0"/>
    <n v="1401767940"/>
    <n v="1398727441"/>
    <x v="0"/>
    <n v="124"/>
    <n v="39.57"/>
    <x v="1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x v="0"/>
    <n v="1337371334"/>
    <n v="1332187334"/>
    <x v="0"/>
    <n v="0"/>
    <n v="0"/>
    <x v="1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x v="0"/>
    <n v="1427921509"/>
    <n v="1425333109"/>
    <x v="0"/>
    <n v="0"/>
    <n v="0"/>
    <x v="1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x v="0"/>
    <n v="1416566835"/>
    <n v="1411379235"/>
    <x v="0"/>
    <n v="55"/>
    <n v="88.8"/>
    <x v="1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x v="0"/>
    <n v="1376049615"/>
    <n v="1373457615"/>
    <x v="0"/>
    <n v="140"/>
    <n v="55.46"/>
    <x v="1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x v="0"/>
    <n v="1349885289"/>
    <n v="1347293289"/>
    <x v="0"/>
    <n v="21"/>
    <n v="87.14"/>
    <x v="1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x v="0"/>
    <n v="1460644440"/>
    <n v="1458336690"/>
    <x v="0"/>
    <n v="1"/>
    <n v="10"/>
    <x v="1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x v="1"/>
    <n v="1359434672"/>
    <n v="1354250672"/>
    <x v="0"/>
    <n v="147"/>
    <n v="51.22"/>
    <x v="1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x v="1"/>
    <n v="1446766372"/>
    <n v="1443220372"/>
    <x v="0"/>
    <n v="11"/>
    <n v="13.55"/>
    <x v="1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x v="1"/>
    <n v="1368792499"/>
    <n v="1366200499"/>
    <x v="0"/>
    <n v="125"/>
    <n v="66.52"/>
    <x v="1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x v="2"/>
    <n v="1401662239"/>
    <n v="1399070239"/>
    <x v="0"/>
    <n v="1"/>
    <n v="50"/>
    <x v="1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x v="5"/>
    <n v="1482678994"/>
    <n v="1477491394"/>
    <x v="0"/>
    <n v="0"/>
    <n v="0"/>
    <x v="1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x v="0"/>
    <n v="1483924700"/>
    <n v="1481332700"/>
    <x v="0"/>
    <n v="0"/>
    <n v="0"/>
    <x v="1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x v="0"/>
    <n v="1325763180"/>
    <n v="1323084816"/>
    <x v="0"/>
    <n v="3"/>
    <n v="71.67"/>
    <x v="1"/>
    <s v="film &amp; video/animation"/>
    <x v="0"/>
    <s v="animation"/>
    <x v="489"/>
  </r>
  <r>
    <n v="490"/>
    <s v="PROJECT IS CANCELLED"/>
    <s v="Cancelled"/>
    <n v="1000"/>
    <n v="0"/>
    <x v="2"/>
    <n v="0"/>
    <x v="0"/>
    <x v="0"/>
    <n v="1345677285"/>
    <n v="1343085285"/>
    <x v="0"/>
    <n v="0"/>
    <n v="0"/>
    <x v="1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x v="0"/>
    <n v="1453937699"/>
    <n v="1451345699"/>
    <x v="0"/>
    <n v="0"/>
    <n v="0"/>
    <x v="1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x v="9"/>
    <n v="1476319830"/>
    <n v="1471135830"/>
    <x v="0"/>
    <n v="0"/>
    <n v="0"/>
    <x v="1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x v="1"/>
    <n v="1432142738"/>
    <n v="1429550738"/>
    <x v="0"/>
    <n v="0"/>
    <n v="0"/>
    <x v="1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x v="0"/>
    <n v="1404356400"/>
    <n v="1402343765"/>
    <x v="0"/>
    <n v="3"/>
    <n v="10.33"/>
    <x v="1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x v="0"/>
    <n v="1437076305"/>
    <n v="1434484305"/>
    <x v="0"/>
    <n v="0"/>
    <n v="0"/>
    <x v="1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n v="0"/>
    <x v="0"/>
    <x v="0"/>
    <n v="1392070874"/>
    <n v="1386886874"/>
    <x v="0"/>
    <n v="1"/>
    <n v="1"/>
    <x v="1"/>
    <s v="film &amp; video/animation"/>
    <x v="0"/>
    <s v="animation"/>
    <x v="496"/>
  </r>
  <r>
    <n v="497"/>
    <s v="Galaxy Probe Kids"/>
    <s v="live-action/animated series pilot."/>
    <n v="4480"/>
    <n v="30"/>
    <x v="2"/>
    <n v="1"/>
    <x v="0"/>
    <x v="0"/>
    <n v="1419483600"/>
    <n v="1414889665"/>
    <x v="0"/>
    <n v="3"/>
    <n v="10"/>
    <x v="1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x v="0"/>
    <n v="1324664249"/>
    <n v="1321035449"/>
    <x v="0"/>
    <n v="22"/>
    <n v="136.09"/>
    <x v="1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x v="0"/>
    <n v="1255381140"/>
    <n v="1250630968"/>
    <x v="0"/>
    <n v="26"/>
    <n v="73.459999999999994"/>
    <x v="1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x v="0"/>
    <n v="1273356960"/>
    <n v="1268255751"/>
    <x v="0"/>
    <n v="4"/>
    <n v="53.75"/>
    <x v="1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x v="0"/>
    <n v="1310189851"/>
    <n v="1307597851"/>
    <x v="0"/>
    <n v="0"/>
    <n v="0"/>
    <x v="1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x v="0"/>
    <n v="1332073025"/>
    <n v="1329484625"/>
    <x v="0"/>
    <n v="4"/>
    <n v="57.5"/>
    <x v="1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x v="1"/>
    <n v="1421498303"/>
    <n v="1418906303"/>
    <x v="0"/>
    <n v="9"/>
    <n v="12.67"/>
    <x v="1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x v="0"/>
    <n v="1334097387"/>
    <n v="1328916987"/>
    <x v="0"/>
    <n v="5"/>
    <n v="67"/>
    <x v="1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x v="0"/>
    <n v="1451010086"/>
    <n v="1447122086"/>
    <x v="0"/>
    <n v="14"/>
    <n v="3.71"/>
    <x v="1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x v="0"/>
    <n v="1376140520"/>
    <n v="1373548520"/>
    <x v="0"/>
    <n v="1"/>
    <n v="250"/>
    <x v="1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x v="0"/>
    <n v="1350687657"/>
    <n v="1346799657"/>
    <x v="0"/>
    <n v="10"/>
    <n v="64"/>
    <x v="1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x v="0"/>
    <n v="1337955240"/>
    <n v="1332808501"/>
    <x v="0"/>
    <n v="3"/>
    <n v="133.33000000000001"/>
    <x v="1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x v="1"/>
    <n v="1435504170"/>
    <n v="1432912170"/>
    <x v="0"/>
    <n v="1"/>
    <n v="10"/>
    <x v="1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x v="0"/>
    <n v="1456805639"/>
    <n v="1454213639"/>
    <x v="0"/>
    <n v="0"/>
    <n v="0"/>
    <x v="1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x v="0"/>
    <n v="1365228982"/>
    <n v="1362640582"/>
    <x v="0"/>
    <n v="5"/>
    <n v="30"/>
    <x v="1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x v="0"/>
    <n v="1479667727"/>
    <n v="1475776127"/>
    <x v="0"/>
    <n v="2"/>
    <n v="5.5"/>
    <x v="1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x v="0"/>
    <n v="1471244400"/>
    <n v="1467387705"/>
    <x v="0"/>
    <n v="68"/>
    <n v="102.38"/>
    <x v="1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x v="5"/>
    <n v="1407595447"/>
    <n v="1405003447"/>
    <x v="0"/>
    <n v="3"/>
    <n v="16.670000000000002"/>
    <x v="1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x v="0"/>
    <n v="1451389601"/>
    <n v="1447933601"/>
    <x v="0"/>
    <n v="34"/>
    <n v="725.03"/>
    <x v="1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n v="0"/>
    <x v="1"/>
    <x v="1"/>
    <n v="1432752080"/>
    <n v="1427568080"/>
    <x v="0"/>
    <n v="0"/>
    <n v="0"/>
    <x v="1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x v="0"/>
    <n v="1486046761"/>
    <n v="1483454761"/>
    <x v="0"/>
    <n v="3"/>
    <n v="68.33"/>
    <x v="1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x v="0"/>
    <n v="1441550760"/>
    <n v="1438958824"/>
    <x v="0"/>
    <n v="0"/>
    <n v="0"/>
    <x v="1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x v="0"/>
    <n v="1354699421"/>
    <n v="1352107421"/>
    <x v="0"/>
    <n v="70"/>
    <n v="39.229999999999997"/>
    <x v="1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x v="1"/>
    <n v="1449766261"/>
    <n v="1447174261"/>
    <x v="0"/>
    <n v="34"/>
    <n v="150.15"/>
    <x v="0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x v="0"/>
    <n v="1477976340"/>
    <n v="1475460819"/>
    <x v="0"/>
    <n v="56"/>
    <n v="93.43"/>
    <x v="0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x v="0"/>
    <n v="1458518325"/>
    <n v="1456793925"/>
    <x v="0"/>
    <n v="31"/>
    <n v="110.97"/>
    <x v="0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x v="0"/>
    <n v="1442805076"/>
    <n v="1440213076"/>
    <x v="0"/>
    <n v="84"/>
    <n v="71.790000000000006"/>
    <x v="0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x v="1"/>
    <n v="1464801169"/>
    <n v="1462209169"/>
    <x v="0"/>
    <n v="130"/>
    <n v="29.26"/>
    <x v="0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x v="0"/>
    <n v="1410601041"/>
    <n v="1406713041"/>
    <x v="0"/>
    <n v="12"/>
    <n v="1000"/>
    <x v="0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x v="1"/>
    <n v="1438966800"/>
    <n v="1436278344"/>
    <x v="0"/>
    <n v="23"/>
    <n v="74.349999999999994"/>
    <x v="0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x v="0"/>
    <n v="1487347500"/>
    <n v="1484715366"/>
    <x v="0"/>
    <n v="158"/>
    <n v="63.83"/>
    <x v="0"/>
    <s v="theater/plays"/>
    <x v="1"/>
    <s v="plays"/>
    <x v="527"/>
  </r>
  <r>
    <n v="528"/>
    <s v="Devastated No Matter What"/>
    <s v="A Festival Backed Production of a Full-Length Play."/>
    <n v="1150"/>
    <n v="1330"/>
    <x v="0"/>
    <n v="116"/>
    <x v="0"/>
    <x v="0"/>
    <n v="1434921600"/>
    <n v="1433109907"/>
    <x v="0"/>
    <n v="30"/>
    <n v="44.33"/>
    <x v="0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x v="5"/>
    <n v="1484110800"/>
    <n v="1482281094"/>
    <x v="0"/>
    <n v="18"/>
    <n v="86.94"/>
    <x v="0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x v="0"/>
    <n v="1435111200"/>
    <n v="1433254268"/>
    <x v="0"/>
    <n v="29"/>
    <n v="126.55"/>
    <x v="0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x v="0"/>
    <n v="1481957940"/>
    <n v="1478050429"/>
    <x v="0"/>
    <n v="31"/>
    <n v="129.03"/>
    <x v="0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x v="0"/>
    <n v="1463098208"/>
    <n v="1460506208"/>
    <x v="0"/>
    <n v="173"/>
    <n v="71.239999999999995"/>
    <x v="0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x v="1"/>
    <n v="1463394365"/>
    <n v="1461320765"/>
    <x v="0"/>
    <n v="17"/>
    <n v="117.88"/>
    <x v="0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x v="8"/>
    <n v="1446418800"/>
    <n v="1443036470"/>
    <x v="0"/>
    <n v="48"/>
    <n v="327.08"/>
    <x v="0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x v="1"/>
    <n v="1483707905"/>
    <n v="1481115905"/>
    <x v="0"/>
    <n v="59"/>
    <n v="34.75"/>
    <x v="0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x v="1"/>
    <n v="1438624800"/>
    <n v="1435133807"/>
    <x v="0"/>
    <n v="39"/>
    <n v="100.06"/>
    <x v="0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x v="0"/>
    <n v="1446665191"/>
    <n v="1444069591"/>
    <x v="0"/>
    <n v="59"/>
    <n v="40.85"/>
    <x v="0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x v="0"/>
    <n v="1463166263"/>
    <n v="1460574263"/>
    <x v="0"/>
    <n v="60"/>
    <n v="252.02"/>
    <x v="0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x v="1"/>
    <n v="1467681107"/>
    <n v="1465866707"/>
    <x v="0"/>
    <n v="20"/>
    <n v="25.16"/>
    <x v="0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x v="0"/>
    <n v="1423078606"/>
    <n v="1420486606"/>
    <x v="0"/>
    <n v="1"/>
    <n v="1"/>
    <x v="1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n v="1"/>
    <x v="0"/>
    <x v="0"/>
    <n v="1446080834"/>
    <n v="1443488834"/>
    <x v="0"/>
    <n v="1"/>
    <n v="25"/>
    <x v="1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x v="0"/>
    <n v="1462293716"/>
    <n v="1457113316"/>
    <x v="0"/>
    <n v="1"/>
    <n v="1"/>
    <x v="1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x v="2"/>
    <n v="1414807962"/>
    <n v="1412215962"/>
    <x v="0"/>
    <n v="2"/>
    <n v="35"/>
    <x v="1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x v="0"/>
    <n v="1467647160"/>
    <n v="1465055160"/>
    <x v="0"/>
    <n v="2"/>
    <n v="3"/>
    <x v="1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x v="3"/>
    <n v="1447600389"/>
    <n v="1444140789"/>
    <x v="0"/>
    <n v="34"/>
    <n v="402.71"/>
    <x v="1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x v="0"/>
    <n v="1445097715"/>
    <n v="1441209715"/>
    <x v="0"/>
    <n v="2"/>
    <n v="26"/>
    <x v="1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x v="1"/>
    <n v="1455122564"/>
    <n v="1452530564"/>
    <x v="0"/>
    <n v="0"/>
    <n v="0"/>
    <x v="1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x v="1"/>
    <n v="1446154848"/>
    <n v="1443562848"/>
    <x v="0"/>
    <n v="1"/>
    <n v="9"/>
    <x v="1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x v="1"/>
    <n v="1436368622"/>
    <n v="1433776622"/>
    <x v="0"/>
    <n v="8"/>
    <n v="8.5"/>
    <x v="1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x v="5"/>
    <n v="1485838800"/>
    <n v="1484756245"/>
    <x v="0"/>
    <n v="4"/>
    <n v="8.75"/>
    <x v="1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x v="0"/>
    <n v="1438451580"/>
    <n v="1434609424"/>
    <x v="0"/>
    <n v="28"/>
    <n v="135.04"/>
    <x v="1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x v="5"/>
    <n v="1452350896"/>
    <n v="1447166896"/>
    <x v="0"/>
    <n v="0"/>
    <n v="0"/>
    <x v="1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n v="0"/>
    <x v="0"/>
    <x v="0"/>
    <n v="1415988991"/>
    <n v="1413393391"/>
    <x v="0"/>
    <n v="6"/>
    <n v="20.5"/>
    <x v="1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x v="0"/>
    <n v="1413735972"/>
    <n v="1411143972"/>
    <x v="0"/>
    <n v="22"/>
    <n v="64.36"/>
    <x v="1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x v="1"/>
    <n v="1465720143"/>
    <n v="1463128143"/>
    <x v="0"/>
    <n v="0"/>
    <n v="0"/>
    <x v="1"/>
    <s v="technology/web"/>
    <x v="2"/>
    <s v="web"/>
    <x v="555"/>
  </r>
  <r>
    <n v="556"/>
    <s v="Braille Academy"/>
    <s v="An educational platform for learning Unified English Braille Code"/>
    <n v="8000"/>
    <n v="200"/>
    <x v="2"/>
    <n v="3"/>
    <x v="0"/>
    <x v="0"/>
    <n v="1452112717"/>
    <n v="1449520717"/>
    <x v="0"/>
    <n v="1"/>
    <n v="200"/>
    <x v="1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x v="3"/>
    <n v="1480721803"/>
    <n v="1478126203"/>
    <x v="0"/>
    <n v="20"/>
    <n v="68.3"/>
    <x v="1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x v="0"/>
    <n v="1427227905"/>
    <n v="1424639505"/>
    <x v="0"/>
    <n v="0"/>
    <n v="0"/>
    <x v="1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x v="0"/>
    <n v="1449989260"/>
    <n v="1447397260"/>
    <x v="0"/>
    <n v="1"/>
    <n v="50"/>
    <x v="1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x v="5"/>
    <n v="1418841045"/>
    <n v="1416249045"/>
    <x v="0"/>
    <n v="3"/>
    <n v="4"/>
    <x v="1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x v="0"/>
    <n v="1445874513"/>
    <n v="1442850513"/>
    <x v="0"/>
    <n v="2"/>
    <n v="27.5"/>
    <x v="1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x v="3"/>
    <n v="1482052815"/>
    <n v="1479460815"/>
    <x v="0"/>
    <n v="0"/>
    <n v="0"/>
    <x v="1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x v="2"/>
    <n v="1424137247"/>
    <n v="1421545247"/>
    <x v="0"/>
    <n v="2"/>
    <n v="34"/>
    <x v="1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x v="3"/>
    <n v="1457822275"/>
    <n v="1455230275"/>
    <x v="0"/>
    <n v="1"/>
    <n v="1"/>
    <x v="1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x v="1"/>
    <n v="1436554249"/>
    <n v="1433962249"/>
    <x v="0"/>
    <n v="0"/>
    <n v="0"/>
    <x v="1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x v="0"/>
    <n v="1468513533"/>
    <n v="1465921533"/>
    <x v="0"/>
    <n v="1"/>
    <n v="1"/>
    <x v="1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x v="0"/>
    <n v="1420143194"/>
    <n v="1417551194"/>
    <x v="0"/>
    <n v="0"/>
    <n v="0"/>
    <x v="1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x v="4"/>
    <n v="1452942000"/>
    <n v="1449785223"/>
    <x v="0"/>
    <n v="5"/>
    <n v="49"/>
    <x v="1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n v="1"/>
    <x v="5"/>
    <x v="5"/>
    <n v="1451679612"/>
    <n v="1449087612"/>
    <x v="0"/>
    <n v="1"/>
    <n v="20"/>
    <x v="1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n v="0"/>
    <x v="0"/>
    <x v="0"/>
    <n v="1455822569"/>
    <n v="1453230569"/>
    <x v="0"/>
    <n v="1"/>
    <n v="142"/>
    <x v="1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x v="0"/>
    <n v="1437969540"/>
    <n v="1436297723"/>
    <x v="0"/>
    <n v="2"/>
    <n v="53"/>
    <x v="1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x v="0"/>
    <n v="1446660688"/>
    <n v="1444065088"/>
    <x v="0"/>
    <n v="0"/>
    <n v="0"/>
    <x v="1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x v="0"/>
    <n v="1421543520"/>
    <n v="1416445931"/>
    <x v="0"/>
    <n v="9"/>
    <n v="38.44"/>
    <x v="1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x v="1"/>
    <n v="1476873507"/>
    <n v="1474281507"/>
    <x v="0"/>
    <n v="4"/>
    <n v="20"/>
    <x v="1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x v="3"/>
    <n v="1434213443"/>
    <n v="1431621443"/>
    <x v="0"/>
    <n v="4"/>
    <n v="64.75"/>
    <x v="1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n v="0"/>
    <x v="0"/>
    <x v="0"/>
    <n v="1427537952"/>
    <n v="1422357552"/>
    <x v="0"/>
    <n v="1"/>
    <n v="1"/>
    <x v="1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x v="0"/>
    <n v="1463753302"/>
    <n v="1458569302"/>
    <x v="0"/>
    <n v="1"/>
    <n v="10"/>
    <x v="1"/>
    <s v="technology/web"/>
    <x v="2"/>
    <s v="web"/>
    <x v="577"/>
  </r>
  <r>
    <n v="578"/>
    <s v="weBuy Crowdsourced Shopping"/>
    <s v="weBuy trade built on technology and Crowd Sourced Power"/>
    <n v="125000"/>
    <n v="14"/>
    <x v="2"/>
    <n v="0"/>
    <x v="1"/>
    <x v="1"/>
    <n v="1441633993"/>
    <n v="1439560393"/>
    <x v="0"/>
    <n v="7"/>
    <n v="2"/>
    <x v="1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n v="1"/>
    <x v="0"/>
    <x v="0"/>
    <n v="1419539223"/>
    <n v="1416947223"/>
    <x v="0"/>
    <n v="5"/>
    <n v="35"/>
    <x v="1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x v="0"/>
    <n v="1474580867"/>
    <n v="1471988867"/>
    <x v="0"/>
    <n v="1"/>
    <n v="1"/>
    <x v="1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x v="0"/>
    <n v="1438474704"/>
    <n v="1435882704"/>
    <x v="0"/>
    <n v="0"/>
    <n v="0"/>
    <x v="1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x v="0"/>
    <n v="1426442400"/>
    <n v="1424454319"/>
    <x v="0"/>
    <n v="0"/>
    <n v="0"/>
    <x v="1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n v="0"/>
    <x v="0"/>
    <x v="0"/>
    <n v="1426800687"/>
    <n v="1424212287"/>
    <x v="0"/>
    <n v="1"/>
    <n v="1"/>
    <x v="1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x v="0"/>
    <n v="1426522316"/>
    <n v="1423933916"/>
    <x v="0"/>
    <n v="2"/>
    <n v="5"/>
    <x v="1"/>
    <s v="technology/web"/>
    <x v="2"/>
    <s v="web"/>
    <x v="584"/>
  </r>
  <r>
    <n v="585"/>
    <s v="Link Card"/>
    <s v="SAVE UP TO 40% WHEN YOU SPEND!_x000a__x000a_PRE-ORDER YOUR LINK CARD TODAY"/>
    <n v="9000"/>
    <n v="0"/>
    <x v="2"/>
    <n v="0"/>
    <x v="1"/>
    <x v="1"/>
    <n v="1448928000"/>
    <n v="1444123377"/>
    <x v="0"/>
    <n v="0"/>
    <n v="0"/>
    <x v="1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n v="1"/>
    <x v="0"/>
    <x v="0"/>
    <n v="1424032207"/>
    <n v="1421440207"/>
    <x v="0"/>
    <n v="4"/>
    <n v="14"/>
    <x v="1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x v="5"/>
    <n v="1429207833"/>
    <n v="1426615833"/>
    <x v="0"/>
    <n v="7"/>
    <n v="389.29"/>
    <x v="1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x v="3"/>
    <n v="1479410886"/>
    <n v="1474223286"/>
    <x v="0"/>
    <n v="2"/>
    <n v="150.5"/>
    <x v="1"/>
    <s v="technology/web"/>
    <x v="2"/>
    <s v="web"/>
    <x v="588"/>
  </r>
  <r>
    <n v="589"/>
    <s v="Get Neighborly"/>
    <s v="Services closer than you think..."/>
    <n v="7500"/>
    <n v="1"/>
    <x v="2"/>
    <n v="0"/>
    <x v="0"/>
    <x v="0"/>
    <n v="1436366699"/>
    <n v="1435070699"/>
    <x v="0"/>
    <n v="1"/>
    <n v="1"/>
    <x v="1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x v="1"/>
    <n v="1454936460"/>
    <n v="1452259131"/>
    <x v="0"/>
    <n v="9"/>
    <n v="24.78"/>
    <x v="1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x v="0"/>
    <n v="1437570130"/>
    <n v="1434978130"/>
    <x v="0"/>
    <n v="2"/>
    <n v="30.5"/>
    <x v="1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x v="0"/>
    <n v="1417584860"/>
    <n v="1414992860"/>
    <x v="0"/>
    <n v="1"/>
    <n v="250"/>
    <x v="1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x v="1"/>
    <n v="1428333345"/>
    <n v="1425744945"/>
    <x v="0"/>
    <n v="7"/>
    <n v="16.43"/>
    <x v="1"/>
    <s v="technology/web"/>
    <x v="2"/>
    <s v="web"/>
    <x v="593"/>
  </r>
  <r>
    <n v="594"/>
    <s v="Unleashed Fitness"/>
    <s v="Creating a fitness site that will change the fitness game forever!"/>
    <n v="25000"/>
    <n v="26"/>
    <x v="2"/>
    <n v="0"/>
    <x v="0"/>
    <x v="0"/>
    <n v="1460832206"/>
    <n v="1458240206"/>
    <x v="0"/>
    <n v="2"/>
    <n v="13"/>
    <x v="1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x v="0"/>
    <n v="1430703638"/>
    <n v="1426815638"/>
    <x v="0"/>
    <n v="8"/>
    <n v="53.25"/>
    <x v="1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n v="0"/>
    <x v="0"/>
    <x v="0"/>
    <n v="1478122292"/>
    <n v="1475530292"/>
    <x v="0"/>
    <n v="2"/>
    <n v="3"/>
    <x v="1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x v="0"/>
    <n v="1469980800"/>
    <n v="1466787335"/>
    <x v="0"/>
    <n v="2"/>
    <n v="10"/>
    <x v="1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n v="34"/>
    <x v="0"/>
    <x v="0"/>
    <n v="1417737781"/>
    <n v="1415145781"/>
    <x v="0"/>
    <n v="7"/>
    <n v="121.43"/>
    <x v="1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x v="0"/>
    <n v="1425827760"/>
    <n v="1423769402"/>
    <x v="0"/>
    <n v="2"/>
    <n v="15.5"/>
    <x v="1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n v="2"/>
    <x v="0"/>
    <x v="0"/>
    <n v="1431198562"/>
    <n v="1426014562"/>
    <x v="0"/>
    <n v="1"/>
    <n v="100"/>
    <x v="1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x v="5"/>
    <n v="1419626139"/>
    <n v="1417034139"/>
    <x v="0"/>
    <n v="6"/>
    <n v="23.33"/>
    <x v="1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x v="0"/>
    <n v="1434654215"/>
    <n v="1432062215"/>
    <x v="0"/>
    <n v="0"/>
    <n v="0"/>
    <x v="1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x v="0"/>
    <n v="1408029623"/>
    <n v="1405437623"/>
    <x v="0"/>
    <n v="13"/>
    <n v="45.39"/>
    <x v="1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x v="0"/>
    <n v="1409187056"/>
    <n v="1406595056"/>
    <x v="0"/>
    <n v="0"/>
    <n v="0"/>
    <x v="1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n v="3"/>
    <x v="0"/>
    <x v="0"/>
    <n v="1440318908"/>
    <n v="1436430908"/>
    <x v="0"/>
    <n v="8"/>
    <n v="16.38"/>
    <x v="1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x v="3"/>
    <n v="1432479600"/>
    <n v="1428507409"/>
    <x v="0"/>
    <n v="1"/>
    <n v="10"/>
    <x v="1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x v="0"/>
    <n v="1448225336"/>
    <n v="1445629736"/>
    <x v="0"/>
    <n v="0"/>
    <n v="0"/>
    <x v="1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x v="0"/>
    <n v="1434405980"/>
    <n v="1431813980"/>
    <x v="0"/>
    <n v="5"/>
    <n v="292.2"/>
    <x v="1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x v="1"/>
    <n v="1448761744"/>
    <n v="1446166144"/>
    <x v="0"/>
    <n v="1"/>
    <n v="5"/>
    <x v="1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n v="0"/>
    <x v="0"/>
    <x v="0"/>
    <n v="1429732586"/>
    <n v="1427140586"/>
    <x v="0"/>
    <n v="0"/>
    <n v="0"/>
    <x v="1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x v="3"/>
    <n v="1453210037"/>
    <n v="1448026037"/>
    <x v="0"/>
    <n v="0"/>
    <n v="0"/>
    <x v="1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n v="0"/>
    <x v="13"/>
    <x v="3"/>
    <n v="1472777146"/>
    <n v="1470185146"/>
    <x v="0"/>
    <n v="0"/>
    <n v="0"/>
    <x v="1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x v="0"/>
    <n v="1443675540"/>
    <n v="1441022120"/>
    <x v="0"/>
    <n v="121"/>
    <n v="105.93"/>
    <x v="1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x v="0"/>
    <n v="1466731740"/>
    <n v="1464139740"/>
    <x v="0"/>
    <n v="0"/>
    <n v="0"/>
    <x v="1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x v="4"/>
    <n v="1443149759"/>
    <n v="1440557759"/>
    <x v="0"/>
    <n v="0"/>
    <n v="0"/>
    <x v="1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x v="3"/>
    <n v="1488013307"/>
    <n v="1485421307"/>
    <x v="0"/>
    <n v="0"/>
    <n v="0"/>
    <x v="1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x v="1"/>
    <n v="1431072843"/>
    <n v="1427184843"/>
    <x v="0"/>
    <n v="3"/>
    <n v="20"/>
    <x v="1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x v="0"/>
    <n v="1449689203"/>
    <n v="1447097203"/>
    <x v="0"/>
    <n v="0"/>
    <n v="0"/>
    <x v="1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n v="0"/>
    <x v="0"/>
    <x v="0"/>
    <n v="1416933390"/>
    <n v="1411745790"/>
    <x v="0"/>
    <n v="1"/>
    <n v="1"/>
    <x v="1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x v="5"/>
    <n v="1408986738"/>
    <n v="1405098738"/>
    <x v="0"/>
    <n v="1"/>
    <n v="300"/>
    <x v="1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x v="0"/>
    <n v="1467934937"/>
    <n v="1465342937"/>
    <x v="0"/>
    <n v="3"/>
    <n v="87"/>
    <x v="1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x v="0"/>
    <n v="1467398138"/>
    <n v="1465670138"/>
    <x v="0"/>
    <n v="9"/>
    <n v="37.89"/>
    <x v="1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x v="2"/>
    <n v="1432771997"/>
    <n v="1430179997"/>
    <x v="0"/>
    <n v="0"/>
    <n v="0"/>
    <x v="1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x v="0"/>
    <n v="1431647041"/>
    <n v="1429055041"/>
    <x v="0"/>
    <n v="0"/>
    <n v="0"/>
    <x v="1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x v="5"/>
    <n v="1490560177"/>
    <n v="1487971777"/>
    <x v="0"/>
    <n v="0"/>
    <n v="0"/>
    <x v="1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x v="0"/>
    <n v="1439644920"/>
    <n v="1436793939"/>
    <x v="0"/>
    <n v="39"/>
    <n v="111.41"/>
    <x v="1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x v="9"/>
    <n v="1457996400"/>
    <n v="1452842511"/>
    <x v="0"/>
    <n v="1"/>
    <n v="90"/>
    <x v="1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x v="0"/>
    <n v="1405269457"/>
    <n v="1402677457"/>
    <x v="0"/>
    <n v="0"/>
    <n v="0"/>
    <x v="1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x v="2"/>
    <n v="1463239108"/>
    <n v="1460647108"/>
    <x v="0"/>
    <n v="3"/>
    <n v="116.67"/>
    <x v="1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x v="0"/>
    <n v="1441516200"/>
    <n v="1438959121"/>
    <x v="0"/>
    <n v="1"/>
    <n v="10"/>
    <x v="1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x v="5"/>
    <n v="1464460329"/>
    <n v="1461954729"/>
    <x v="0"/>
    <n v="9"/>
    <n v="76.67"/>
    <x v="1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x v="3"/>
    <n v="1448470165"/>
    <n v="1445874565"/>
    <x v="0"/>
    <n v="0"/>
    <n v="0"/>
    <x v="1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x v="0"/>
    <n v="1466204400"/>
    <n v="1463469062"/>
    <x v="0"/>
    <n v="25"/>
    <n v="49.8"/>
    <x v="1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n v="0"/>
    <x v="0"/>
    <x v="0"/>
    <n v="1424989029"/>
    <n v="1422397029"/>
    <x v="0"/>
    <n v="1"/>
    <n v="1"/>
    <x v="1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n v="0"/>
    <x v="0"/>
    <x v="0"/>
    <n v="1428804762"/>
    <n v="1426212762"/>
    <x v="0"/>
    <n v="1"/>
    <n v="2"/>
    <x v="1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n v="0"/>
    <x v="1"/>
    <x v="1"/>
    <n v="1433587620"/>
    <n v="1430996150"/>
    <x v="0"/>
    <n v="1"/>
    <n v="4"/>
    <x v="1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x v="1"/>
    <n v="1488063840"/>
    <n v="1485558318"/>
    <x v="0"/>
    <n v="0"/>
    <n v="0"/>
    <x v="1"/>
    <s v="technology/web"/>
    <x v="2"/>
    <s v="web"/>
    <x v="637"/>
  </r>
  <r>
    <n v="638"/>
    <s v="W (Canceled)"/>
    <s v="O0"/>
    <n v="200000"/>
    <n v="18"/>
    <x v="1"/>
    <n v="0"/>
    <x v="12"/>
    <x v="3"/>
    <n v="1490447662"/>
    <n v="1485267262"/>
    <x v="0"/>
    <n v="6"/>
    <n v="3"/>
    <x v="1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n v="0"/>
    <x v="0"/>
    <x v="0"/>
    <n v="1413208795"/>
    <n v="1408024795"/>
    <x v="0"/>
    <n v="1"/>
    <n v="1"/>
    <x v="1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x v="3"/>
    <n v="1480028400"/>
    <n v="1478685915"/>
    <x v="0"/>
    <n v="2"/>
    <n v="50.5"/>
    <x v="0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x v="0"/>
    <n v="1439473248"/>
    <n v="1436881248"/>
    <x v="0"/>
    <n v="315"/>
    <n v="151.32"/>
    <x v="0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x v="3"/>
    <n v="1439998674"/>
    <n v="1436888274"/>
    <x v="0"/>
    <n v="2174"/>
    <n v="134.36000000000001"/>
    <x v="0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x v="0"/>
    <n v="1433085875"/>
    <n v="1428333875"/>
    <x v="0"/>
    <n v="152"/>
    <n v="174.03"/>
    <x v="0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x v="0"/>
    <n v="1414544400"/>
    <n v="1410883139"/>
    <x v="0"/>
    <n v="1021"/>
    <n v="73.489999999999995"/>
    <x v="0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n v="279"/>
    <x v="0"/>
    <x v="0"/>
    <n v="1470962274"/>
    <n v="1468370274"/>
    <x v="0"/>
    <n v="237"/>
    <n v="23.52"/>
    <x v="0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x v="0"/>
    <n v="1407788867"/>
    <n v="1405196867"/>
    <x v="0"/>
    <n v="27"/>
    <n v="39.07"/>
    <x v="0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x v="5"/>
    <n v="1458235549"/>
    <n v="1455647149"/>
    <x v="0"/>
    <n v="17"/>
    <n v="125.94"/>
    <x v="0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n v="127"/>
    <x v="0"/>
    <x v="0"/>
    <n v="1413304708"/>
    <n v="1410280708"/>
    <x v="0"/>
    <n v="27"/>
    <n v="1644"/>
    <x v="0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x v="0"/>
    <n v="1410904413"/>
    <n v="1409090013"/>
    <x v="0"/>
    <n v="82"/>
    <n v="42.67"/>
    <x v="0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x v="0"/>
    <n v="1418953984"/>
    <n v="1413766384"/>
    <x v="0"/>
    <n v="48"/>
    <n v="35.130000000000003"/>
    <x v="0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x v="0"/>
    <n v="1418430311"/>
    <n v="1415838311"/>
    <x v="0"/>
    <n v="105"/>
    <n v="239.35"/>
    <x v="0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x v="0"/>
    <n v="1480613650"/>
    <n v="1478018050"/>
    <x v="0"/>
    <n v="28"/>
    <n v="107.64"/>
    <x v="0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x v="0"/>
    <n v="1440082240"/>
    <n v="1436885440"/>
    <x v="0"/>
    <n v="1107"/>
    <n v="95.83"/>
    <x v="0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x v="0"/>
    <n v="1436396313"/>
    <n v="1433804313"/>
    <x v="0"/>
    <n v="1013"/>
    <n v="31.66"/>
    <x v="0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x v="0"/>
    <n v="1426197512"/>
    <n v="1423609112"/>
    <x v="0"/>
    <n v="274"/>
    <n v="42.89"/>
    <x v="0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x v="0"/>
    <n v="1460917119"/>
    <n v="1455736719"/>
    <x v="0"/>
    <n v="87"/>
    <n v="122.74"/>
    <x v="0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x v="0"/>
    <n v="1450901872"/>
    <n v="1448309872"/>
    <x v="0"/>
    <n v="99"/>
    <n v="190.45"/>
    <x v="0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x v="0"/>
    <n v="1437933600"/>
    <n v="1435117889"/>
    <x v="0"/>
    <n v="276"/>
    <n v="109.34"/>
    <x v="0"/>
    <s v="technology/wearables"/>
    <x v="2"/>
    <s v="wearables"/>
    <x v="658"/>
  </r>
  <r>
    <n v="659"/>
    <s v="Lulu Watch Designs - Apple Watch"/>
    <s v="Sync up your lifestyle"/>
    <n v="3000"/>
    <n v="3017"/>
    <x v="0"/>
    <n v="101"/>
    <x v="0"/>
    <x v="0"/>
    <n v="1440339295"/>
    <n v="1437747295"/>
    <x v="0"/>
    <n v="21"/>
    <n v="143.66999999999999"/>
    <x v="0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x v="0"/>
    <n v="1415558879"/>
    <n v="1412963279"/>
    <x v="0"/>
    <n v="18"/>
    <n v="84.94"/>
    <x v="1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n v="1"/>
    <x v="0"/>
    <x v="0"/>
    <n v="1477236559"/>
    <n v="1474644559"/>
    <x v="0"/>
    <n v="9"/>
    <n v="10.56"/>
    <x v="1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x v="0"/>
    <n v="1421404247"/>
    <n v="1418812247"/>
    <x v="0"/>
    <n v="4"/>
    <n v="39"/>
    <x v="1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x v="7"/>
    <n v="1437250456"/>
    <n v="1434658456"/>
    <x v="0"/>
    <n v="7"/>
    <n v="100"/>
    <x v="1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x v="0"/>
    <n v="1428940775"/>
    <n v="1426348775"/>
    <x v="0"/>
    <n v="29"/>
    <n v="31.17"/>
    <x v="1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x v="0"/>
    <n v="1484327061"/>
    <n v="1479143061"/>
    <x v="0"/>
    <n v="12"/>
    <n v="155.33000000000001"/>
    <x v="1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x v="0"/>
    <n v="1408305498"/>
    <n v="1405713498"/>
    <x v="0"/>
    <n v="4"/>
    <n v="2"/>
    <x v="1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x v="3"/>
    <n v="1477731463"/>
    <n v="1474275463"/>
    <x v="0"/>
    <n v="28"/>
    <n v="178.93"/>
    <x v="1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x v="0"/>
    <n v="1431374222"/>
    <n v="1427486222"/>
    <x v="0"/>
    <n v="25"/>
    <n v="27.36"/>
    <x v="1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x v="9"/>
    <n v="1467817258"/>
    <n v="1465225258"/>
    <x v="0"/>
    <n v="28"/>
    <n v="1536.25"/>
    <x v="1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x v="3"/>
    <n v="1466323800"/>
    <n v="1463418120"/>
    <x v="0"/>
    <n v="310"/>
    <n v="85"/>
    <x v="1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x v="0"/>
    <n v="1421208000"/>
    <n v="1418315852"/>
    <x v="0"/>
    <n v="15"/>
    <n v="788.53"/>
    <x v="1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x v="0"/>
    <n v="1420088340"/>
    <n v="1417410964"/>
    <x v="0"/>
    <n v="215"/>
    <n v="50.3"/>
    <x v="1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x v="0"/>
    <n v="1409602217"/>
    <n v="1405714217"/>
    <x v="0"/>
    <n v="3"/>
    <n v="68.33"/>
    <x v="1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x v="0"/>
    <n v="1407811627"/>
    <n v="1402627627"/>
    <x v="0"/>
    <n v="2"/>
    <n v="7.5"/>
    <x v="1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x v="0"/>
    <n v="1420095540"/>
    <n v="1417558804"/>
    <x v="0"/>
    <n v="26"/>
    <n v="34.270000000000003"/>
    <x v="1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x v="5"/>
    <n v="1423333581"/>
    <n v="1420741581"/>
    <x v="0"/>
    <n v="24"/>
    <n v="61.29"/>
    <x v="1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x v="3"/>
    <n v="1467106895"/>
    <n v="1463218895"/>
    <x v="0"/>
    <n v="96"/>
    <n v="133.25"/>
    <x v="1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x v="0"/>
    <n v="1463821338"/>
    <n v="1461229338"/>
    <x v="0"/>
    <n v="17"/>
    <n v="65.180000000000007"/>
    <x v="1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x v="0"/>
    <n v="1472920909"/>
    <n v="1467736909"/>
    <x v="0"/>
    <n v="94"/>
    <n v="93.9"/>
    <x v="1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x v="0"/>
    <n v="1410955331"/>
    <n v="1407931331"/>
    <x v="0"/>
    <n v="129"/>
    <n v="150.65"/>
    <x v="1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x v="0"/>
    <n v="1477509604"/>
    <n v="1474917604"/>
    <x v="0"/>
    <n v="1"/>
    <n v="1"/>
    <x v="1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x v="0"/>
    <n v="1489512122"/>
    <n v="1486923722"/>
    <x v="0"/>
    <n v="4"/>
    <n v="13.25"/>
    <x v="1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x v="0"/>
    <n v="1477949764"/>
    <n v="1474493764"/>
    <x v="0"/>
    <n v="3"/>
    <n v="99.33"/>
    <x v="1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n v="7"/>
    <x v="0"/>
    <x v="0"/>
    <n v="1406257200"/>
    <n v="1403176891"/>
    <x v="0"/>
    <n v="135"/>
    <n v="177.39"/>
    <x v="1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x v="0"/>
    <n v="1421095672"/>
    <n v="1417207672"/>
    <x v="0"/>
    <n v="10"/>
    <n v="55.3"/>
    <x v="1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x v="3"/>
    <n v="1438618170"/>
    <n v="1436026170"/>
    <x v="0"/>
    <n v="0"/>
    <n v="0"/>
    <x v="1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x v="10"/>
    <n v="1486317653"/>
    <n v="1481133653"/>
    <x v="0"/>
    <n v="6"/>
    <n v="591.66999999999996"/>
    <x v="1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x v="0"/>
    <n v="1444876253"/>
    <n v="1442284253"/>
    <x v="0"/>
    <n v="36"/>
    <n v="405.5"/>
    <x v="1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x v="0"/>
    <n v="1481173140"/>
    <n v="1478016097"/>
    <x v="0"/>
    <n v="336"/>
    <n v="343.15"/>
    <x v="1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n v="12"/>
    <x v="0"/>
    <x v="0"/>
    <n v="1473400800"/>
    <n v="1469718841"/>
    <x v="0"/>
    <n v="34"/>
    <n v="72.59"/>
    <x v="1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x v="0"/>
    <n v="1435711246"/>
    <n v="1433292046"/>
    <x v="0"/>
    <n v="10"/>
    <n v="26"/>
    <x v="1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x v="1"/>
    <n v="1482397263"/>
    <n v="1479805263"/>
    <x v="0"/>
    <n v="201"/>
    <n v="6.5"/>
    <x v="1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x v="0"/>
    <n v="1430421827"/>
    <n v="1427829827"/>
    <x v="0"/>
    <n v="296"/>
    <n v="119.39"/>
    <x v="1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x v="0"/>
    <n v="1485964559"/>
    <n v="1483372559"/>
    <x v="0"/>
    <n v="7"/>
    <n v="84.29"/>
    <x v="1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x v="0"/>
    <n v="1414758620"/>
    <n v="1412166620"/>
    <x v="0"/>
    <n v="7"/>
    <n v="90.86"/>
    <x v="1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n v="0"/>
    <x v="9"/>
    <x v="3"/>
    <n v="1406326502"/>
    <n v="1403734502"/>
    <x v="0"/>
    <n v="1"/>
    <n v="1"/>
    <x v="1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x v="3"/>
    <n v="1454502789"/>
    <n v="1453206789"/>
    <x v="0"/>
    <n v="114"/>
    <n v="20.34"/>
    <x v="1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x v="0"/>
    <n v="1411005600"/>
    <n v="1408141245"/>
    <x v="0"/>
    <n v="29"/>
    <n v="530.69000000000005"/>
    <x v="1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x v="0"/>
    <n v="1385136000"/>
    <n v="1381923548"/>
    <x v="0"/>
    <n v="890"/>
    <n v="120.39"/>
    <x v="1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x v="3"/>
    <n v="1484065881"/>
    <n v="1481473881"/>
    <x v="0"/>
    <n v="31"/>
    <n v="13"/>
    <x v="1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x v="1"/>
    <n v="1406130880"/>
    <n v="1403538880"/>
    <x v="0"/>
    <n v="21"/>
    <n v="291.33"/>
    <x v="1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x v="0"/>
    <n v="1480011987"/>
    <n v="1477416387"/>
    <x v="0"/>
    <n v="37"/>
    <n v="124.92"/>
    <x v="1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x v="0"/>
    <n v="1485905520"/>
    <n v="1481150949"/>
    <x v="0"/>
    <n v="7"/>
    <n v="119.57"/>
    <x v="1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x v="5"/>
    <n v="1487565468"/>
    <n v="1482381468"/>
    <x v="0"/>
    <n v="4"/>
    <n v="120.25"/>
    <x v="1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n v="1"/>
    <x v="9"/>
    <x v="3"/>
    <n v="1484999278"/>
    <n v="1482407278"/>
    <x v="0"/>
    <n v="5"/>
    <n v="195.4"/>
    <x v="1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x v="3"/>
    <n v="1481740740"/>
    <n v="1478130783"/>
    <x v="0"/>
    <n v="0"/>
    <n v="0"/>
    <x v="1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x v="1"/>
    <n v="1483286127"/>
    <n v="1479830127"/>
    <x v="0"/>
    <n v="456"/>
    <n v="117.7"/>
    <x v="1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x v="1"/>
    <n v="1410616600"/>
    <n v="1405432600"/>
    <x v="0"/>
    <n v="369"/>
    <n v="23.95"/>
    <x v="1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n v="0"/>
    <x v="0"/>
    <x v="0"/>
    <n v="1417741159"/>
    <n v="1415149159"/>
    <x v="0"/>
    <n v="2"/>
    <n v="30.5"/>
    <x v="1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n v="0"/>
    <x v="5"/>
    <x v="5"/>
    <n v="1408495440"/>
    <n v="1405640302"/>
    <x v="0"/>
    <n v="0"/>
    <n v="0"/>
    <x v="1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x v="3"/>
    <n v="1481716868"/>
    <n v="1478257268"/>
    <x v="0"/>
    <n v="338"/>
    <n v="99.97"/>
    <x v="1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x v="0"/>
    <n v="1455466832"/>
    <n v="1452874832"/>
    <x v="0"/>
    <n v="4"/>
    <n v="26.25"/>
    <x v="1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x v="3"/>
    <n v="1465130532"/>
    <n v="1462538532"/>
    <x v="0"/>
    <n v="1"/>
    <n v="199"/>
    <x v="1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x v="0"/>
    <n v="1488308082"/>
    <n v="1483124082"/>
    <x v="0"/>
    <n v="28"/>
    <n v="80.319999999999993"/>
    <x v="1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x v="0"/>
    <n v="1446693040"/>
    <n v="1443233440"/>
    <x v="0"/>
    <n v="12"/>
    <n v="115.75"/>
    <x v="1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x v="0"/>
    <n v="1417392000"/>
    <n v="1414511307"/>
    <x v="0"/>
    <n v="16"/>
    <n v="44.69"/>
    <x v="1"/>
    <s v="technology/wearables"/>
    <x v="2"/>
    <s v="wearables"/>
    <x v="716"/>
  </r>
  <r>
    <n v="717"/>
    <s v="cool air belt"/>
    <s v="Cool air flowing under clothing keeps you cool."/>
    <n v="100000"/>
    <n v="305"/>
    <x v="2"/>
    <n v="0"/>
    <x v="0"/>
    <x v="0"/>
    <n v="1409949002"/>
    <n v="1407357002"/>
    <x v="0"/>
    <n v="4"/>
    <n v="76.25"/>
    <x v="1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x v="0"/>
    <n v="1487397540"/>
    <n v="1484684247"/>
    <x v="0"/>
    <n v="4"/>
    <n v="22.5"/>
    <x v="1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x v="0"/>
    <n v="1456189076"/>
    <n v="1454979476"/>
    <x v="0"/>
    <n v="10"/>
    <n v="19.399999999999999"/>
    <x v="1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x v="0"/>
    <n v="1327851291"/>
    <n v="1325432091"/>
    <x v="0"/>
    <n v="41"/>
    <n v="66.709999999999994"/>
    <x v="0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x v="0"/>
    <n v="1406900607"/>
    <n v="1403012607"/>
    <x v="0"/>
    <n v="119"/>
    <n v="84.14"/>
    <x v="0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x v="0"/>
    <n v="1333909178"/>
    <n v="1331320778"/>
    <x v="0"/>
    <n v="153"/>
    <n v="215.73"/>
    <x v="0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n v="109"/>
    <x v="0"/>
    <x v="0"/>
    <n v="1438228740"/>
    <n v="1435606549"/>
    <x v="0"/>
    <n v="100"/>
    <n v="54.69"/>
    <x v="0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x v="0"/>
    <n v="1309447163"/>
    <n v="1306855163"/>
    <x v="0"/>
    <n v="143"/>
    <n v="51.63"/>
    <x v="0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x v="0"/>
    <n v="1450018912"/>
    <n v="1447426912"/>
    <x v="0"/>
    <n v="140"/>
    <n v="143.36000000000001"/>
    <x v="0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x v="0"/>
    <n v="1365728487"/>
    <n v="1363136487"/>
    <x v="0"/>
    <n v="35"/>
    <n v="72.430000000000007"/>
    <x v="0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x v="0"/>
    <n v="1358198400"/>
    <n v="1354580949"/>
    <x v="0"/>
    <n v="149"/>
    <n v="36.53"/>
    <x v="0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x v="0"/>
    <n v="1313957157"/>
    <n v="1310069157"/>
    <x v="0"/>
    <n v="130"/>
    <n v="60.9"/>
    <x v="0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x v="0"/>
    <n v="1348028861"/>
    <n v="1342844861"/>
    <x v="0"/>
    <n v="120"/>
    <n v="43.55"/>
    <x v="0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n v="132"/>
    <x v="0"/>
    <x v="0"/>
    <n v="1323280391"/>
    <n v="1320688391"/>
    <x v="0"/>
    <n v="265"/>
    <n v="99.77"/>
    <x v="0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x v="0"/>
    <n v="1327212000"/>
    <n v="1322852747"/>
    <x v="0"/>
    <n v="71"/>
    <n v="88.73"/>
    <x v="0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x v="1"/>
    <n v="1380449461"/>
    <n v="1375265461"/>
    <x v="0"/>
    <n v="13"/>
    <n v="4.92"/>
    <x v="0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x v="1"/>
    <n v="1387533892"/>
    <n v="1384941892"/>
    <x v="0"/>
    <n v="169"/>
    <n v="17.82"/>
    <x v="0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n v="126"/>
    <x v="5"/>
    <x v="5"/>
    <n v="1431147600"/>
    <n v="1428465420"/>
    <x v="0"/>
    <n v="57"/>
    <n v="187.19"/>
    <x v="0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x v="0"/>
    <n v="1417653540"/>
    <n v="1414975346"/>
    <x v="0"/>
    <n v="229"/>
    <n v="234.81"/>
    <x v="0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x v="0"/>
    <n v="1385009940"/>
    <n v="1383327440"/>
    <x v="0"/>
    <n v="108"/>
    <n v="105.05"/>
    <x v="0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x v="0"/>
    <n v="1392408000"/>
    <n v="1390890987"/>
    <x v="0"/>
    <n v="108"/>
    <n v="56.67"/>
    <x v="0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x v="0"/>
    <n v="1417409940"/>
    <n v="1414765794"/>
    <x v="0"/>
    <n v="41"/>
    <n v="39.049999999999997"/>
    <x v="0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x v="0"/>
    <n v="1407758629"/>
    <n v="1404907429"/>
    <x v="0"/>
    <n v="139"/>
    <n v="68.349999999999994"/>
    <x v="0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x v="0"/>
    <n v="1434857482"/>
    <n v="1433647882"/>
    <x v="0"/>
    <n v="19"/>
    <n v="169.58"/>
    <x v="0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n v="102"/>
    <x v="0"/>
    <x v="0"/>
    <n v="1370964806"/>
    <n v="1367940806"/>
    <x v="0"/>
    <n v="94"/>
    <n v="141.41999999999999"/>
    <x v="0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x v="0"/>
    <n v="1395435712"/>
    <n v="1392847312"/>
    <x v="0"/>
    <n v="23"/>
    <n v="67.39"/>
    <x v="0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x v="0"/>
    <n v="1334610000"/>
    <n v="1332435685"/>
    <x v="0"/>
    <n v="15"/>
    <n v="54.27"/>
    <x v="0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x v="0"/>
    <n v="1355439503"/>
    <n v="1352847503"/>
    <x v="0"/>
    <n v="62"/>
    <n v="82.52"/>
    <x v="0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x v="0"/>
    <n v="1367588645"/>
    <n v="1364996645"/>
    <x v="0"/>
    <n v="74"/>
    <n v="53.73"/>
    <x v="0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n v="111"/>
    <x v="0"/>
    <x v="0"/>
    <n v="1348372740"/>
    <n v="1346806909"/>
    <x v="0"/>
    <n v="97"/>
    <n v="34.21"/>
    <x v="0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x v="3"/>
    <n v="1421319240"/>
    <n v="1418649019"/>
    <x v="0"/>
    <n v="55"/>
    <n v="127.33"/>
    <x v="0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x v="0"/>
    <n v="1407701966"/>
    <n v="1405109966"/>
    <x v="0"/>
    <n v="44"/>
    <n v="45.57"/>
    <x v="0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x v="0"/>
    <n v="1485642930"/>
    <n v="1483050930"/>
    <x v="0"/>
    <n v="110"/>
    <n v="95.96"/>
    <x v="0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x v="0"/>
    <n v="1361739872"/>
    <n v="1359147872"/>
    <x v="0"/>
    <n v="59"/>
    <n v="77.27"/>
    <x v="0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x v="0"/>
    <n v="1312470475"/>
    <n v="1308496075"/>
    <x v="0"/>
    <n v="62"/>
    <n v="57.34"/>
    <x v="0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x v="2"/>
    <n v="1476615600"/>
    <n v="1474884417"/>
    <x v="0"/>
    <n v="105"/>
    <n v="53.19"/>
    <x v="0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x v="0"/>
    <n v="1423922991"/>
    <n v="1421330991"/>
    <x v="0"/>
    <n v="26"/>
    <n v="492.31"/>
    <x v="0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x v="0"/>
    <n v="1357408721"/>
    <n v="1354816721"/>
    <x v="0"/>
    <n v="49"/>
    <n v="42.35"/>
    <x v="0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x v="0"/>
    <n v="1369010460"/>
    <n v="1366381877"/>
    <x v="0"/>
    <n v="68"/>
    <n v="37.47"/>
    <x v="0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x v="0"/>
    <n v="1303147459"/>
    <n v="1297880659"/>
    <x v="0"/>
    <n v="22"/>
    <n v="37.450000000000003"/>
    <x v="0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x v="0"/>
    <n v="1354756714"/>
    <n v="1353547114"/>
    <x v="0"/>
    <n v="18"/>
    <n v="33.06"/>
    <x v="0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n v="102"/>
    <x v="0"/>
    <x v="0"/>
    <n v="1286568268"/>
    <n v="1283976268"/>
    <x v="0"/>
    <n v="19"/>
    <n v="134.21"/>
    <x v="0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n v="102"/>
    <x v="1"/>
    <x v="1"/>
    <n v="1404892539"/>
    <n v="1401436539"/>
    <x v="0"/>
    <n v="99"/>
    <n v="51.47"/>
    <x v="0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x v="0"/>
    <n v="1480188013"/>
    <n v="1477592413"/>
    <x v="0"/>
    <n v="0"/>
    <n v="0"/>
    <x v="1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x v="0"/>
    <n v="1391364126"/>
    <n v="1388772126"/>
    <x v="0"/>
    <n v="6"/>
    <n v="39.17"/>
    <x v="1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x v="10"/>
    <n v="1480831200"/>
    <n v="1479328570"/>
    <x v="0"/>
    <n v="0"/>
    <n v="0"/>
    <x v="1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x v="1"/>
    <n v="1376563408"/>
    <n v="1373971408"/>
    <x v="0"/>
    <n v="1"/>
    <n v="5"/>
    <x v="1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n v="0"/>
    <x v="0"/>
    <x v="0"/>
    <n v="1441858161"/>
    <n v="1439266161"/>
    <x v="0"/>
    <n v="0"/>
    <n v="0"/>
    <x v="1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x v="0"/>
    <n v="1413723684"/>
    <n v="1411131684"/>
    <x v="0"/>
    <n v="44"/>
    <n v="57.3"/>
    <x v="1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x v="5"/>
    <n v="1424112483"/>
    <n v="1421520483"/>
    <x v="0"/>
    <n v="0"/>
    <n v="0"/>
    <x v="1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x v="0"/>
    <n v="1432178810"/>
    <n v="1429586810"/>
    <x v="0"/>
    <n v="3"/>
    <n v="59"/>
    <x v="1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x v="0"/>
    <n v="1387169890"/>
    <n v="1384577890"/>
    <x v="0"/>
    <n v="0"/>
    <n v="0"/>
    <x v="1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x v="0"/>
    <n v="1388102094"/>
    <n v="1385510094"/>
    <x v="0"/>
    <n v="52"/>
    <n v="31.85"/>
    <x v="1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x v="0"/>
    <n v="1361750369"/>
    <n v="1358294369"/>
    <x v="0"/>
    <n v="0"/>
    <n v="0"/>
    <x v="1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x v="0"/>
    <n v="1454183202"/>
    <n v="1449863202"/>
    <x v="0"/>
    <n v="1"/>
    <n v="10"/>
    <x v="1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x v="0"/>
    <n v="1257047940"/>
    <n v="1252718519"/>
    <x v="0"/>
    <n v="1"/>
    <n v="50"/>
    <x v="1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x v="1"/>
    <n v="1431298860"/>
    <n v="1428341985"/>
    <x v="0"/>
    <n v="2"/>
    <n v="16"/>
    <x v="1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x v="0"/>
    <n v="1393181018"/>
    <n v="1390589018"/>
    <x v="0"/>
    <n v="9"/>
    <n v="39"/>
    <x v="1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x v="0"/>
    <n v="1323998795"/>
    <n v="1321406795"/>
    <x v="0"/>
    <n v="5"/>
    <n v="34"/>
    <x v="1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x v="0"/>
    <n v="1444539600"/>
    <n v="1441297645"/>
    <x v="0"/>
    <n v="57"/>
    <n v="63.12"/>
    <x v="1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x v="0"/>
    <n v="1375313577"/>
    <n v="1372721577"/>
    <x v="0"/>
    <n v="3"/>
    <n v="7"/>
    <x v="1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x v="0"/>
    <n v="1398876680"/>
    <n v="1396284680"/>
    <x v="0"/>
    <n v="1"/>
    <n v="2"/>
    <x v="1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x v="0"/>
    <n v="1287115200"/>
    <n v="1284567905"/>
    <x v="0"/>
    <n v="6"/>
    <n v="66.67"/>
    <x v="1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x v="0"/>
    <n v="1304439025"/>
    <n v="1301847025"/>
    <x v="0"/>
    <n v="27"/>
    <n v="38.520000000000003"/>
    <x v="0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x v="0"/>
    <n v="1370649674"/>
    <n v="1368057674"/>
    <x v="0"/>
    <n v="25"/>
    <n v="42.61"/>
    <x v="0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x v="0"/>
    <n v="1345918302"/>
    <n v="1343326302"/>
    <x v="0"/>
    <n v="14"/>
    <n v="50"/>
    <x v="0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x v="0"/>
    <n v="1335564000"/>
    <n v="1332182049"/>
    <x v="0"/>
    <n v="35"/>
    <n v="63.49"/>
    <x v="0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x v="0"/>
    <n v="1395023719"/>
    <n v="1391571319"/>
    <x v="0"/>
    <n v="10"/>
    <n v="102.5"/>
    <x v="0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x v="0"/>
    <n v="1362060915"/>
    <n v="1359468915"/>
    <x v="0"/>
    <n v="29"/>
    <n v="31.14"/>
    <x v="0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x v="0"/>
    <n v="1336751220"/>
    <n v="1331774434"/>
    <x v="0"/>
    <n v="44"/>
    <n v="162.27000000000001"/>
    <x v="0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x v="0"/>
    <n v="1383318226"/>
    <n v="1380726226"/>
    <x v="0"/>
    <n v="17"/>
    <n v="80.59"/>
    <x v="0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x v="0"/>
    <n v="1341633540"/>
    <n v="1338336588"/>
    <x v="0"/>
    <n v="34"/>
    <n v="59.85"/>
    <x v="0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x v="0"/>
    <n v="1358755140"/>
    <n v="1357187280"/>
    <x v="0"/>
    <n v="14"/>
    <n v="132.86000000000001"/>
    <x v="0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x v="0"/>
    <n v="1359680939"/>
    <n v="1357088939"/>
    <x v="0"/>
    <n v="156"/>
    <n v="92.55"/>
    <x v="0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x v="0"/>
    <n v="1384322340"/>
    <n v="1381430646"/>
    <x v="0"/>
    <n v="128"/>
    <n v="60.86"/>
    <x v="0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n v="100"/>
    <x v="0"/>
    <x v="0"/>
    <n v="1383861483"/>
    <n v="1381265883"/>
    <x v="0"/>
    <n v="60"/>
    <n v="41.85"/>
    <x v="0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x v="0"/>
    <n v="1372827540"/>
    <n v="1371491244"/>
    <x v="0"/>
    <n v="32"/>
    <n v="88.33"/>
    <x v="0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x v="0"/>
    <n v="1315242360"/>
    <n v="1310438737"/>
    <x v="0"/>
    <n v="53"/>
    <n v="158.96"/>
    <x v="0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x v="0"/>
    <n v="1333774740"/>
    <n v="1330094566"/>
    <x v="0"/>
    <n v="184"/>
    <n v="85.05"/>
    <x v="0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x v="0"/>
    <n v="1379279400"/>
    <n v="1376687485"/>
    <x v="0"/>
    <n v="90"/>
    <n v="112.61"/>
    <x v="0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x v="0"/>
    <n v="1335672000"/>
    <n v="1332978688"/>
    <x v="0"/>
    <n v="71"/>
    <n v="45.44"/>
    <x v="0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x v="0"/>
    <n v="1412086187"/>
    <n v="1409494187"/>
    <x v="0"/>
    <n v="87"/>
    <n v="46.22"/>
    <x v="0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x v="0"/>
    <n v="1335542446"/>
    <n v="1332950446"/>
    <x v="0"/>
    <n v="28"/>
    <n v="178.61"/>
    <x v="0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n v="152"/>
    <x v="1"/>
    <x v="1"/>
    <n v="1410431054"/>
    <n v="1407839054"/>
    <x v="0"/>
    <n v="56"/>
    <n v="40.75"/>
    <x v="0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x v="0"/>
    <n v="1309547120"/>
    <n v="1306955120"/>
    <x v="0"/>
    <n v="51"/>
    <n v="43.73"/>
    <x v="0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x v="0"/>
    <n v="1347854700"/>
    <n v="1343867524"/>
    <x v="0"/>
    <n v="75"/>
    <n v="81.069999999999993"/>
    <x v="0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x v="0"/>
    <n v="1306630800"/>
    <n v="1304376478"/>
    <x v="0"/>
    <n v="38"/>
    <n v="74.61"/>
    <x v="0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x v="0"/>
    <n v="1311393540"/>
    <n v="1309919526"/>
    <x v="0"/>
    <n v="18"/>
    <n v="305.56"/>
    <x v="0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x v="0"/>
    <n v="1310857200"/>
    <n v="1306525512"/>
    <x v="0"/>
    <n v="54"/>
    <n v="58.33"/>
    <x v="0"/>
    <s v="music/rock"/>
    <x v="4"/>
    <s v="rock"/>
    <x v="805"/>
  </r>
  <r>
    <n v="806"/>
    <s v="Golden Animals NEW Album!"/>
    <s v="Help Golden Animals finish their NEW Album!"/>
    <n v="8000"/>
    <n v="8355"/>
    <x v="0"/>
    <n v="104"/>
    <x v="0"/>
    <x v="0"/>
    <n v="1315413339"/>
    <n v="1312821339"/>
    <x v="0"/>
    <n v="71"/>
    <n v="117.68"/>
    <x v="0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n v="105"/>
    <x v="0"/>
    <x v="0"/>
    <n v="1488333600"/>
    <n v="1485270311"/>
    <x v="0"/>
    <n v="57"/>
    <n v="73.77"/>
    <x v="0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x v="5"/>
    <n v="1419224340"/>
    <n v="1416363886"/>
    <x v="0"/>
    <n v="43"/>
    <n v="104.65"/>
    <x v="0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n v="104"/>
    <x v="0"/>
    <x v="0"/>
    <n v="1390161630"/>
    <n v="1387569630"/>
    <x v="0"/>
    <n v="52"/>
    <n v="79.83"/>
    <x v="0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x v="0"/>
    <n v="1346462462"/>
    <n v="1343870462"/>
    <x v="0"/>
    <n v="27"/>
    <n v="58.33"/>
    <x v="0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n v="104"/>
    <x v="0"/>
    <x v="0"/>
    <n v="1373475120"/>
    <n v="1371569202"/>
    <x v="0"/>
    <n v="12"/>
    <n v="86.67"/>
    <x v="0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x v="0"/>
    <n v="1362146280"/>
    <n v="1357604752"/>
    <x v="0"/>
    <n v="33"/>
    <n v="27.61"/>
    <x v="0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n v="160"/>
    <x v="0"/>
    <x v="0"/>
    <n v="1342825365"/>
    <n v="1340233365"/>
    <x v="0"/>
    <n v="96"/>
    <n v="25"/>
    <x v="0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x v="0"/>
    <n v="1306865040"/>
    <n v="1305568201"/>
    <x v="0"/>
    <n v="28"/>
    <n v="45.46"/>
    <x v="0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n v="107"/>
    <x v="0"/>
    <x v="0"/>
    <n v="1414879303"/>
    <n v="1412287303"/>
    <x v="0"/>
    <n v="43"/>
    <n v="99.53"/>
    <x v="0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x v="0"/>
    <n v="1365489000"/>
    <n v="1362776043"/>
    <x v="0"/>
    <n v="205"/>
    <n v="39.31"/>
    <x v="0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x v="0"/>
    <n v="1331441940"/>
    <n v="1326810211"/>
    <x v="0"/>
    <n v="23"/>
    <n v="89.42"/>
    <x v="0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x v="0"/>
    <n v="1344358860"/>
    <n v="1343682681"/>
    <x v="0"/>
    <n v="19"/>
    <n v="28.68"/>
    <x v="0"/>
    <s v="music/rock"/>
    <x v="4"/>
    <s v="rock"/>
    <x v="818"/>
  </r>
  <r>
    <n v="819"/>
    <s v="Winter Tour"/>
    <s v="We are touring the Southeast in support of our new EP"/>
    <n v="400"/>
    <n v="435"/>
    <x v="0"/>
    <n v="109"/>
    <x v="0"/>
    <x v="0"/>
    <n v="1387601040"/>
    <n v="1386806254"/>
    <x v="0"/>
    <n v="14"/>
    <n v="31.07"/>
    <x v="0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x v="0"/>
    <n v="1402290000"/>
    <n v="1399666342"/>
    <x v="0"/>
    <n v="38"/>
    <n v="70.55"/>
    <x v="0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x v="0"/>
    <n v="1430712060"/>
    <n v="1427753265"/>
    <x v="0"/>
    <n v="78"/>
    <n v="224.13"/>
    <x v="0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x v="0"/>
    <n v="1349477050"/>
    <n v="1346885050"/>
    <x v="0"/>
    <n v="69"/>
    <n v="51.81"/>
    <x v="0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n v="180"/>
    <x v="0"/>
    <x v="0"/>
    <n v="1427062852"/>
    <n v="1424474452"/>
    <x v="0"/>
    <n v="33"/>
    <n v="43.52"/>
    <x v="0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x v="0"/>
    <n v="1271573940"/>
    <n v="1268459318"/>
    <x v="0"/>
    <n v="54"/>
    <n v="39.82"/>
    <x v="0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n v="100"/>
    <x v="0"/>
    <x v="0"/>
    <n v="1351495284"/>
    <n v="1349335284"/>
    <x v="0"/>
    <n v="99"/>
    <n v="126.81"/>
    <x v="0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x v="0"/>
    <n v="1332719730"/>
    <n v="1330908930"/>
    <x v="0"/>
    <n v="49"/>
    <n v="113.88"/>
    <x v="0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x v="0"/>
    <n v="1329248940"/>
    <n v="1326972107"/>
    <x v="0"/>
    <n v="11"/>
    <n v="28.18"/>
    <x v="0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x v="0"/>
    <n v="1340641440"/>
    <n v="1339549982"/>
    <x v="0"/>
    <n v="38"/>
    <n v="36.61"/>
    <x v="0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x v="1"/>
    <n v="1468437240"/>
    <n v="1463253240"/>
    <x v="0"/>
    <n v="16"/>
    <n v="32.5"/>
    <x v="0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x v="0"/>
    <n v="1363952225"/>
    <n v="1361363825"/>
    <x v="0"/>
    <n v="32"/>
    <n v="60.66"/>
    <x v="0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n v="233"/>
    <x v="0"/>
    <x v="0"/>
    <n v="1335540694"/>
    <n v="1332948694"/>
    <x v="0"/>
    <n v="20"/>
    <n v="175"/>
    <x v="0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x v="0"/>
    <n v="1327133580"/>
    <n v="1321978335"/>
    <x v="0"/>
    <n v="154"/>
    <n v="97.99"/>
    <x v="0"/>
    <s v="music/rock"/>
    <x v="4"/>
    <s v="rock"/>
    <x v="832"/>
  </r>
  <r>
    <n v="833"/>
    <s v="Ragman Rolls"/>
    <s v="This is an American rock album."/>
    <n v="6000"/>
    <n v="6100"/>
    <x v="0"/>
    <n v="102"/>
    <x v="0"/>
    <x v="0"/>
    <n v="1397941475"/>
    <n v="1395349475"/>
    <x v="0"/>
    <n v="41"/>
    <n v="148.78"/>
    <x v="0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x v="0"/>
    <n v="1372651140"/>
    <n v="1369770292"/>
    <x v="0"/>
    <n v="75"/>
    <n v="96.08"/>
    <x v="0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x v="0"/>
    <n v="1337396400"/>
    <n v="1333709958"/>
    <x v="0"/>
    <n v="40"/>
    <n v="58.63"/>
    <x v="0"/>
    <s v="music/rock"/>
    <x v="4"/>
    <s v="rock"/>
    <x v="835"/>
  </r>
  <r>
    <n v="836"/>
    <s v="DESMADRE Full Album + Press Kit"/>
    <s v="An album you can bring home to mom."/>
    <n v="5000"/>
    <n v="5046.5200000000004"/>
    <x v="0"/>
    <n v="101"/>
    <x v="0"/>
    <x v="0"/>
    <n v="1381108918"/>
    <n v="1378516918"/>
    <x v="0"/>
    <n v="46"/>
    <n v="109.71"/>
    <x v="0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x v="0"/>
    <n v="1398988662"/>
    <n v="1396396662"/>
    <x v="0"/>
    <n v="62"/>
    <n v="49.11"/>
    <x v="0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x v="0"/>
    <n v="1326835985"/>
    <n v="1324243985"/>
    <x v="0"/>
    <n v="61"/>
    <n v="47.67"/>
    <x v="0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x v="0"/>
    <n v="1348337956"/>
    <n v="1345745956"/>
    <x v="0"/>
    <n v="96"/>
    <n v="60.74"/>
    <x v="0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x v="0"/>
    <n v="1474694787"/>
    <n v="1472102787"/>
    <x v="0"/>
    <n v="190"/>
    <n v="63.38"/>
    <x v="0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x v="0"/>
    <n v="1415653663"/>
    <n v="1413058063"/>
    <x v="1"/>
    <n v="94"/>
    <n v="53.89"/>
    <x v="0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x v="5"/>
    <n v="1381723140"/>
    <n v="1378735983"/>
    <x v="1"/>
    <n v="39"/>
    <n v="66.87"/>
    <x v="0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x v="0"/>
    <n v="1481184000"/>
    <n v="1479708680"/>
    <x v="0"/>
    <n v="127"/>
    <n v="63.1"/>
    <x v="0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x v="0"/>
    <n v="1414817940"/>
    <n v="1411489552"/>
    <x v="1"/>
    <n v="159"/>
    <n v="36.630000000000003"/>
    <x v="0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x v="0"/>
    <n v="1473047940"/>
    <n v="1469595396"/>
    <x v="0"/>
    <n v="177"/>
    <n v="34.01"/>
    <x v="0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x v="1"/>
    <n v="1394460000"/>
    <n v="1393233855"/>
    <x v="0"/>
    <n v="47"/>
    <n v="28.55"/>
    <x v="0"/>
    <s v="music/metal"/>
    <x v="4"/>
    <s v="metal"/>
    <x v="846"/>
  </r>
  <r>
    <n v="847"/>
    <s v="CENTROPYMUSIC"/>
    <s v="MUSIC WITH MEANING!  MUSIC THAT MATTERS!!!"/>
    <n v="10"/>
    <n v="10"/>
    <x v="0"/>
    <n v="100"/>
    <x v="0"/>
    <x v="0"/>
    <n v="1436555376"/>
    <n v="1433963376"/>
    <x v="0"/>
    <n v="1"/>
    <n v="10"/>
    <x v="0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n v="100"/>
    <x v="0"/>
    <x v="0"/>
    <n v="1429038033"/>
    <n v="1426446033"/>
    <x v="0"/>
    <n v="16"/>
    <n v="18.75"/>
    <x v="0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x v="0"/>
    <n v="1426473264"/>
    <n v="1424057664"/>
    <x v="0"/>
    <n v="115"/>
    <n v="41.7"/>
    <x v="0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x v="0"/>
    <n v="1461560340"/>
    <n v="1458762717"/>
    <x v="0"/>
    <n v="133"/>
    <n v="46.67"/>
    <x v="0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x v="3"/>
    <n v="1469994300"/>
    <n v="1464815253"/>
    <x v="0"/>
    <n v="70"/>
    <n v="37.270000000000003"/>
    <x v="0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x v="0"/>
    <n v="1477342800"/>
    <n v="1476386395"/>
    <x v="0"/>
    <n v="62"/>
    <n v="59.26"/>
    <x v="0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x v="0"/>
    <n v="1424116709"/>
    <n v="1421524709"/>
    <x v="0"/>
    <n v="10"/>
    <n v="30"/>
    <x v="0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x v="0"/>
    <n v="1482901546"/>
    <n v="1480309546"/>
    <x v="0"/>
    <n v="499"/>
    <n v="65.86"/>
    <x v="0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x v="0"/>
    <n v="1469329217"/>
    <n v="1466737217"/>
    <x v="0"/>
    <n v="47"/>
    <n v="31.91"/>
    <x v="0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x v="3"/>
    <n v="1477422000"/>
    <n v="1472282956"/>
    <x v="0"/>
    <n v="28"/>
    <n v="19.46"/>
    <x v="0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n v="100"/>
    <x v="3"/>
    <x v="3"/>
    <n v="1448463431"/>
    <n v="1444831031"/>
    <x v="0"/>
    <n v="24"/>
    <n v="50"/>
    <x v="0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x v="1"/>
    <n v="1429138740"/>
    <n v="1426528418"/>
    <x v="0"/>
    <n v="76"/>
    <n v="22.74"/>
    <x v="0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n v="105"/>
    <x v="0"/>
    <x v="0"/>
    <n v="1433376000"/>
    <n v="1430768468"/>
    <x v="0"/>
    <n v="98"/>
    <n v="42.72"/>
    <x v="0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x v="0"/>
    <n v="1385123713"/>
    <n v="1382528113"/>
    <x v="0"/>
    <n v="48"/>
    <n v="52.92"/>
    <x v="1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x v="0"/>
    <n v="1474067404"/>
    <n v="1471475404"/>
    <x v="0"/>
    <n v="2"/>
    <n v="50.5"/>
    <x v="1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x v="1"/>
    <n v="1384179548"/>
    <n v="1381583948"/>
    <x v="0"/>
    <n v="4"/>
    <n v="42.5"/>
    <x v="1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x v="0"/>
    <n v="1329014966"/>
    <n v="1326422966"/>
    <x v="0"/>
    <n v="5"/>
    <n v="18"/>
    <x v="1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x v="0"/>
    <n v="1381917540"/>
    <n v="1379990038"/>
    <x v="0"/>
    <n v="79"/>
    <n v="34.18"/>
    <x v="1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x v="0"/>
    <n v="1358361197"/>
    <n v="1353177197"/>
    <x v="0"/>
    <n v="2"/>
    <n v="22.5"/>
    <x v="1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x v="0"/>
    <n v="1425136200"/>
    <n v="1421853518"/>
    <x v="0"/>
    <n v="11"/>
    <n v="58.18"/>
    <x v="1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x v="0"/>
    <n v="1259643540"/>
    <n v="1254450706"/>
    <x v="0"/>
    <n v="11"/>
    <n v="109.18"/>
    <x v="1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x v="0"/>
    <n v="1389055198"/>
    <n v="1386463198"/>
    <x v="0"/>
    <n v="1"/>
    <n v="50"/>
    <x v="1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x v="0"/>
    <n v="1365448657"/>
    <n v="1362860257"/>
    <x v="0"/>
    <n v="3"/>
    <n v="346.67"/>
    <x v="1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x v="1"/>
    <n v="1377995523"/>
    <n v="1375403523"/>
    <x v="0"/>
    <n v="5"/>
    <n v="12.4"/>
    <x v="1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x v="0"/>
    <n v="1385735295"/>
    <n v="1383139695"/>
    <x v="0"/>
    <n v="12"/>
    <n v="27.08"/>
    <x v="1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x v="0"/>
    <n v="1299786527"/>
    <n v="1295898527"/>
    <x v="0"/>
    <n v="2"/>
    <n v="32.5"/>
    <x v="1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n v="1"/>
    <x v="0"/>
    <x v="0"/>
    <n v="1352610040"/>
    <n v="1349150440"/>
    <x v="0"/>
    <n v="5"/>
    <n v="9"/>
    <x v="1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x v="0"/>
    <n v="1367676034"/>
    <n v="1365084034"/>
    <x v="0"/>
    <n v="21"/>
    <n v="34.76"/>
    <x v="1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x v="0"/>
    <n v="1442856131"/>
    <n v="1441128131"/>
    <x v="0"/>
    <n v="0"/>
    <n v="0"/>
    <x v="1"/>
    <s v="music/jazz"/>
    <x v="4"/>
    <s v="jazz"/>
    <x v="875"/>
  </r>
  <r>
    <n v="876"/>
    <s v="Sound Of Dobells"/>
    <s v="What was the greatest record shop ever?  DOBELLS!"/>
    <n v="3152"/>
    <n v="1286"/>
    <x v="2"/>
    <n v="41"/>
    <x v="1"/>
    <x v="1"/>
    <n v="1359978927"/>
    <n v="1357127727"/>
    <x v="0"/>
    <n v="45"/>
    <n v="28.58"/>
    <x v="1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x v="0"/>
    <n v="1387479360"/>
    <n v="1384887360"/>
    <x v="0"/>
    <n v="29"/>
    <n v="46.59"/>
    <x v="1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x v="0"/>
    <n v="1293082524"/>
    <n v="1290490524"/>
    <x v="0"/>
    <n v="2"/>
    <n v="32.5"/>
    <x v="1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x v="0"/>
    <n v="1338321305"/>
    <n v="1336506905"/>
    <x v="0"/>
    <n v="30"/>
    <n v="21.47"/>
    <x v="1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x v="0"/>
    <n v="1351582938"/>
    <n v="1348731738"/>
    <x v="0"/>
    <n v="8"/>
    <n v="14.13"/>
    <x v="1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x v="0"/>
    <n v="1326520886"/>
    <n v="1322632886"/>
    <x v="0"/>
    <n v="1"/>
    <n v="30"/>
    <x v="1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x v="0"/>
    <n v="1315341550"/>
    <n v="1312490350"/>
    <x v="0"/>
    <n v="14"/>
    <n v="21.57"/>
    <x v="1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x v="0"/>
    <n v="1456957635"/>
    <n v="1451773635"/>
    <x v="0"/>
    <n v="24"/>
    <n v="83.38"/>
    <x v="1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x v="0"/>
    <n v="1336789860"/>
    <n v="1331666146"/>
    <x v="0"/>
    <n v="2"/>
    <n v="10"/>
    <x v="1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x v="0"/>
    <n v="1483137311"/>
    <n v="1481322911"/>
    <x v="0"/>
    <n v="21"/>
    <n v="35.71"/>
    <x v="1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x v="0"/>
    <n v="1473972813"/>
    <n v="1471812813"/>
    <x v="0"/>
    <n v="7"/>
    <n v="29.29"/>
    <x v="1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x v="0"/>
    <n v="1338159655"/>
    <n v="1335567655"/>
    <x v="0"/>
    <n v="0"/>
    <n v="0"/>
    <x v="1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x v="0"/>
    <n v="1314856800"/>
    <n v="1311789885"/>
    <x v="0"/>
    <n v="4"/>
    <n v="18"/>
    <x v="1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x v="0"/>
    <n v="1412534943"/>
    <n v="1409942943"/>
    <x v="0"/>
    <n v="32"/>
    <n v="73.760000000000005"/>
    <x v="1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x v="0"/>
    <n v="1385055979"/>
    <n v="1382460379"/>
    <x v="0"/>
    <n v="4"/>
    <n v="31.25"/>
    <x v="1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x v="0"/>
    <n v="1408581930"/>
    <n v="1405989930"/>
    <x v="0"/>
    <n v="9"/>
    <n v="28.89"/>
    <x v="1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x v="0"/>
    <n v="1280635200"/>
    <n v="1273121283"/>
    <x v="0"/>
    <n v="17"/>
    <n v="143.82"/>
    <x v="1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x v="0"/>
    <n v="1427920363"/>
    <n v="1425331963"/>
    <x v="0"/>
    <n v="5"/>
    <n v="40"/>
    <x v="1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x v="0"/>
    <n v="1465169610"/>
    <n v="1462577610"/>
    <x v="0"/>
    <n v="53"/>
    <n v="147.81"/>
    <x v="1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x v="0"/>
    <n v="1287975829"/>
    <n v="1284087829"/>
    <x v="0"/>
    <n v="7"/>
    <n v="27.86"/>
    <x v="1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x v="0"/>
    <n v="1440734400"/>
    <n v="1438549026"/>
    <x v="0"/>
    <n v="72"/>
    <n v="44.44"/>
    <x v="1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x v="0"/>
    <n v="1354123908"/>
    <n v="1351528308"/>
    <x v="0"/>
    <n v="0"/>
    <n v="0"/>
    <x v="1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x v="0"/>
    <n v="1326651110"/>
    <n v="1322763110"/>
    <x v="0"/>
    <n v="2"/>
    <n v="35"/>
    <x v="1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n v="37"/>
    <x v="0"/>
    <x v="0"/>
    <n v="1306549362"/>
    <n v="1302661362"/>
    <x v="0"/>
    <n v="8"/>
    <n v="35"/>
    <x v="1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n v="0"/>
    <x v="0"/>
    <x v="0"/>
    <n v="1459365802"/>
    <n v="1456777402"/>
    <x v="0"/>
    <n v="2"/>
    <n v="10.5"/>
    <x v="1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x v="0"/>
    <n v="1276024260"/>
    <n v="1272050914"/>
    <x v="0"/>
    <n v="0"/>
    <n v="0"/>
    <x v="1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x v="0"/>
    <n v="1409412600"/>
    <n v="1404947422"/>
    <x v="0"/>
    <n v="3"/>
    <n v="30"/>
    <x v="1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x v="0"/>
    <n v="1348367100"/>
    <n v="1346180780"/>
    <x v="0"/>
    <n v="4"/>
    <n v="40"/>
    <x v="1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x v="0"/>
    <n v="1451786137"/>
    <n v="1449194137"/>
    <x v="0"/>
    <n v="3"/>
    <n v="50.33"/>
    <x v="1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n v="3"/>
    <x v="0"/>
    <x v="0"/>
    <n v="1295847926"/>
    <n v="1290663926"/>
    <x v="0"/>
    <n v="6"/>
    <n v="32.67"/>
    <x v="1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n v="0"/>
    <x v="0"/>
    <x v="0"/>
    <n v="1394681590"/>
    <n v="1392093190"/>
    <x v="0"/>
    <n v="0"/>
    <n v="0"/>
    <x v="1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n v="0"/>
    <x v="0"/>
    <x v="0"/>
    <n v="1315715823"/>
    <n v="1313123823"/>
    <x v="0"/>
    <n v="0"/>
    <n v="0"/>
    <x v="1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x v="0"/>
    <n v="1280206740"/>
    <n v="1276283655"/>
    <x v="0"/>
    <n v="0"/>
    <n v="0"/>
    <x v="1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x v="0"/>
    <n v="1343016000"/>
    <n v="1340296440"/>
    <x v="0"/>
    <n v="8"/>
    <n v="65"/>
    <x v="1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x v="1"/>
    <n v="1488546319"/>
    <n v="1483362319"/>
    <x v="0"/>
    <n v="5"/>
    <n v="24.6"/>
    <x v="1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x v="0"/>
    <n v="1390522045"/>
    <n v="1388707645"/>
    <x v="0"/>
    <n v="0"/>
    <n v="0"/>
    <x v="1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x v="0"/>
    <n v="1355197047"/>
    <n v="1350009447"/>
    <x v="0"/>
    <n v="2"/>
    <n v="15"/>
    <x v="1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x v="0"/>
    <n v="1336188019"/>
    <n v="1333596019"/>
    <x v="0"/>
    <n v="24"/>
    <n v="82.58"/>
    <x v="1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x v="0"/>
    <n v="1345918747"/>
    <n v="1343326747"/>
    <x v="0"/>
    <n v="0"/>
    <n v="0"/>
    <x v="1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x v="0"/>
    <n v="1330577940"/>
    <n v="1327853914"/>
    <x v="0"/>
    <n v="9"/>
    <n v="41.67"/>
    <x v="1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x v="0"/>
    <n v="1287723600"/>
    <n v="1284409734"/>
    <x v="0"/>
    <n v="0"/>
    <n v="0"/>
    <x v="1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x v="0"/>
    <n v="1405305000"/>
    <n v="1402612730"/>
    <x v="0"/>
    <n v="1"/>
    <n v="30"/>
    <x v="1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x v="1"/>
    <n v="1417474761"/>
    <n v="1414879161"/>
    <x v="0"/>
    <n v="10"/>
    <n v="19.600000000000001"/>
    <x v="1"/>
    <s v="music/jazz"/>
    <x v="4"/>
    <s v="jazz"/>
    <x v="918"/>
  </r>
  <r>
    <n v="919"/>
    <s v="Jazz CD:  Out of The Blue"/>
    <s v="Cool jazz with a New Orleans flavor."/>
    <n v="20000"/>
    <n v="100"/>
    <x v="2"/>
    <n v="1"/>
    <x v="0"/>
    <x v="0"/>
    <n v="1355930645"/>
    <n v="1352906645"/>
    <x v="0"/>
    <n v="1"/>
    <n v="100"/>
    <x v="1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x v="0"/>
    <n v="1384448822"/>
    <n v="1381853222"/>
    <x v="0"/>
    <n v="0"/>
    <n v="0"/>
    <x v="1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x v="0"/>
    <n v="1323666376"/>
    <n v="1320033976"/>
    <x v="0"/>
    <n v="20"/>
    <n v="231.75"/>
    <x v="1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x v="0"/>
    <n v="1412167393"/>
    <n v="1409143393"/>
    <x v="0"/>
    <n v="30"/>
    <n v="189.33"/>
    <x v="1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x v="0"/>
    <n v="1416614523"/>
    <n v="1414018923"/>
    <x v="0"/>
    <n v="6"/>
    <n v="55"/>
    <x v="1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x v="0"/>
    <n v="1360795069"/>
    <n v="1358203069"/>
    <x v="0"/>
    <n v="15"/>
    <n v="21.8"/>
    <x v="1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x v="0"/>
    <n v="1385590111"/>
    <n v="1382994511"/>
    <x v="0"/>
    <n v="5"/>
    <n v="32"/>
    <x v="1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x v="0"/>
    <n v="1278628800"/>
    <n v="1276043330"/>
    <x v="0"/>
    <n v="0"/>
    <n v="0"/>
    <x v="1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n v="0"/>
    <x v="0"/>
    <x v="0"/>
    <n v="1337024695"/>
    <n v="1334432695"/>
    <x v="0"/>
    <n v="0"/>
    <n v="0"/>
    <x v="1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n v="11"/>
    <x v="0"/>
    <x v="0"/>
    <n v="1353196800"/>
    <n v="1348864913"/>
    <x v="0"/>
    <n v="28"/>
    <n v="56.25"/>
    <x v="1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x v="0"/>
    <n v="1333946569"/>
    <n v="1331358169"/>
    <x v="0"/>
    <n v="0"/>
    <n v="0"/>
    <x v="1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x v="0"/>
    <n v="1277501520"/>
    <n v="1273874306"/>
    <x v="0"/>
    <n v="5"/>
    <n v="69"/>
    <x v="1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x v="1"/>
    <n v="1395007200"/>
    <n v="1392021502"/>
    <x v="0"/>
    <n v="7"/>
    <n v="18.71"/>
    <x v="1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n v="15"/>
    <x v="0"/>
    <x v="0"/>
    <n v="1363990545"/>
    <n v="1360106145"/>
    <x v="0"/>
    <n v="30"/>
    <n v="46.03"/>
    <x v="1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x v="0"/>
    <n v="1399867409"/>
    <n v="1394683409"/>
    <x v="0"/>
    <n v="2"/>
    <n v="60"/>
    <x v="1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x v="5"/>
    <n v="1399183200"/>
    <n v="1396633284"/>
    <x v="0"/>
    <n v="30"/>
    <n v="50.67"/>
    <x v="1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x v="0"/>
    <n v="1454054429"/>
    <n v="1451462429"/>
    <x v="0"/>
    <n v="2"/>
    <n v="25"/>
    <x v="1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x v="0"/>
    <n v="1326916800"/>
    <n v="1323131689"/>
    <x v="0"/>
    <n v="0"/>
    <n v="0"/>
    <x v="1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x v="0"/>
    <n v="1383509357"/>
    <n v="1380913757"/>
    <x v="0"/>
    <n v="2"/>
    <n v="20"/>
    <x v="1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x v="0"/>
    <n v="1346585448"/>
    <n v="1343993448"/>
    <x v="0"/>
    <n v="1"/>
    <n v="25"/>
    <x v="1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x v="0"/>
    <n v="1372622280"/>
    <n v="1369246738"/>
    <x v="0"/>
    <n v="2"/>
    <n v="20"/>
    <x v="1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x v="0"/>
    <n v="1439251926"/>
    <n v="1435363926"/>
    <x v="0"/>
    <n v="14"/>
    <n v="110.29"/>
    <x v="1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x v="0"/>
    <n v="1486693145"/>
    <n v="1484101145"/>
    <x v="0"/>
    <n v="31"/>
    <n v="37.450000000000003"/>
    <x v="1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x v="0"/>
    <n v="1455826460"/>
    <n v="1452716060"/>
    <x v="0"/>
    <n v="16"/>
    <n v="41.75"/>
    <x v="1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n v="10"/>
    <x v="0"/>
    <x v="0"/>
    <n v="1480438905"/>
    <n v="1477843305"/>
    <x v="0"/>
    <n v="12"/>
    <n v="24.08"/>
    <x v="1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x v="0"/>
    <n v="1460988000"/>
    <n v="1458050450"/>
    <x v="0"/>
    <n v="96"/>
    <n v="69.41"/>
    <x v="1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n v="2"/>
    <x v="6"/>
    <x v="3"/>
    <n v="1487462340"/>
    <n v="1482958626"/>
    <x v="0"/>
    <n v="16"/>
    <n v="155.25"/>
    <x v="1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n v="2"/>
    <x v="0"/>
    <x v="0"/>
    <n v="1473444048"/>
    <n v="1470852048"/>
    <x v="0"/>
    <n v="5"/>
    <n v="57.2"/>
    <x v="1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x v="0"/>
    <n v="1467312306"/>
    <n v="1462128306"/>
    <x v="0"/>
    <n v="0"/>
    <n v="0"/>
    <x v="1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x v="3"/>
    <n v="1457812364"/>
    <n v="1455220364"/>
    <x v="0"/>
    <n v="8"/>
    <n v="60"/>
    <x v="1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n v="1"/>
    <x v="12"/>
    <x v="3"/>
    <n v="1456016576"/>
    <n v="1450832576"/>
    <x v="0"/>
    <n v="7"/>
    <n v="39"/>
    <x v="1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n v="28"/>
    <x v="5"/>
    <x v="5"/>
    <n v="1453053661"/>
    <n v="1450461661"/>
    <x v="0"/>
    <n v="24"/>
    <n v="58.42"/>
    <x v="1"/>
    <s v="technology/wearables"/>
    <x v="2"/>
    <s v="wearables"/>
    <x v="950"/>
  </r>
  <r>
    <n v="951"/>
    <s v="Smart Harness"/>
    <s v="Revolutionizing the way we walk our dogs!"/>
    <n v="50000"/>
    <n v="19195"/>
    <x v="2"/>
    <n v="38"/>
    <x v="0"/>
    <x v="0"/>
    <n v="1465054872"/>
    <n v="1461166872"/>
    <x v="0"/>
    <n v="121"/>
    <n v="158.63999999999999"/>
    <x v="1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n v="40"/>
    <x v="0"/>
    <x v="0"/>
    <n v="1479483812"/>
    <n v="1476888212"/>
    <x v="0"/>
    <n v="196"/>
    <n v="99.86"/>
    <x v="1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x v="0"/>
    <n v="1422158199"/>
    <n v="1419566199"/>
    <x v="0"/>
    <n v="5"/>
    <n v="25.2"/>
    <x v="1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x v="0"/>
    <n v="1440100839"/>
    <n v="1436472039"/>
    <x v="0"/>
    <n v="73"/>
    <n v="89.19"/>
    <x v="1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x v="0"/>
    <n v="1473750300"/>
    <n v="1470294300"/>
    <x v="0"/>
    <n v="93"/>
    <n v="182.62"/>
    <x v="1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x v="0"/>
    <n v="1430081759"/>
    <n v="1424901359"/>
    <x v="0"/>
    <n v="17"/>
    <n v="50.65"/>
    <x v="1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n v="2"/>
    <x v="0"/>
    <x v="0"/>
    <n v="1479392133"/>
    <n v="1476710133"/>
    <x v="0"/>
    <n v="7"/>
    <n v="33.29"/>
    <x v="1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x v="0"/>
    <n v="1428641940"/>
    <n v="1426792563"/>
    <x v="0"/>
    <n v="17"/>
    <n v="51.82"/>
    <x v="1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x v="0"/>
    <n v="1421640665"/>
    <n v="1419048665"/>
    <x v="0"/>
    <n v="171"/>
    <n v="113.63"/>
    <x v="1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x v="0"/>
    <n v="1489500155"/>
    <n v="1485874955"/>
    <x v="0"/>
    <n v="188"/>
    <n v="136.46"/>
    <x v="1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x v="0"/>
    <n v="1487617200"/>
    <n v="1483634335"/>
    <x v="0"/>
    <n v="110"/>
    <n v="364.35"/>
    <x v="1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x v="0"/>
    <n v="1455210353"/>
    <n v="1451927153"/>
    <x v="0"/>
    <n v="37"/>
    <n v="19.239999999999998"/>
    <x v="1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n v="1"/>
    <x v="0"/>
    <x v="0"/>
    <n v="1476717319"/>
    <n v="1473693319"/>
    <x v="0"/>
    <n v="9"/>
    <n v="41.89"/>
    <x v="1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x v="5"/>
    <n v="1441119919"/>
    <n v="1437663919"/>
    <x v="0"/>
    <n v="29"/>
    <n v="30.31"/>
    <x v="1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x v="0"/>
    <n v="1477454340"/>
    <n v="1474676646"/>
    <x v="0"/>
    <n v="6"/>
    <n v="49.67"/>
    <x v="1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x v="0"/>
    <n v="1475766932"/>
    <n v="1473174932"/>
    <x v="0"/>
    <n v="30"/>
    <n v="59.2"/>
    <x v="1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n v="18"/>
    <x v="0"/>
    <x v="0"/>
    <n v="1461301574"/>
    <n v="1456121174"/>
    <x v="0"/>
    <n v="81"/>
    <n v="43.98"/>
    <x v="1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x v="0"/>
    <n v="1408134034"/>
    <n v="1405542034"/>
    <x v="0"/>
    <n v="4"/>
    <n v="26.5"/>
    <x v="1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n v="47"/>
    <x v="14"/>
    <x v="10"/>
    <n v="1486624607"/>
    <n v="1483773407"/>
    <x v="0"/>
    <n v="11"/>
    <n v="1272.73"/>
    <x v="1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x v="5"/>
    <n v="1485147540"/>
    <n v="1481951853"/>
    <x v="0"/>
    <n v="14"/>
    <n v="164"/>
    <x v="1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x v="0"/>
    <n v="1433178060"/>
    <n v="1429290060"/>
    <x v="0"/>
    <n v="5"/>
    <n v="45.2"/>
    <x v="1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x v="0"/>
    <n v="1409813940"/>
    <n v="1407271598"/>
    <x v="0"/>
    <n v="45"/>
    <n v="153.88999999999999"/>
    <x v="1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x v="0"/>
    <n v="1447032093"/>
    <n v="1441844493"/>
    <x v="0"/>
    <n v="8"/>
    <n v="51.38"/>
    <x v="1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x v="0"/>
    <n v="1458925156"/>
    <n v="1456336756"/>
    <x v="0"/>
    <n v="3"/>
    <n v="93.33"/>
    <x v="1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x v="0"/>
    <n v="1467132185"/>
    <n v="1461948185"/>
    <x v="0"/>
    <n v="24"/>
    <n v="108.63"/>
    <x v="1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x v="2"/>
    <n v="1439515497"/>
    <n v="1435627497"/>
    <x v="0"/>
    <n v="18"/>
    <n v="160.5"/>
    <x v="1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x v="3"/>
    <n v="1456094197"/>
    <n v="1453502197"/>
    <x v="0"/>
    <n v="12"/>
    <n v="75.75"/>
    <x v="1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x v="9"/>
    <n v="1456385101"/>
    <n v="1453793101"/>
    <x v="0"/>
    <n v="123"/>
    <n v="790.84"/>
    <x v="1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x v="0"/>
    <n v="1466449140"/>
    <n v="1463392828"/>
    <x v="0"/>
    <n v="96"/>
    <n v="301.94"/>
    <x v="1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x v="0"/>
    <n v="1417387322"/>
    <n v="1413495722"/>
    <x v="0"/>
    <n v="31"/>
    <n v="47.94"/>
    <x v="1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x v="0"/>
    <n v="1407624222"/>
    <n v="1405032222"/>
    <x v="0"/>
    <n v="4"/>
    <n v="2.75"/>
    <x v="1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n v="0"/>
    <x v="0"/>
    <x v="0"/>
    <n v="1475431486"/>
    <n v="1472839486"/>
    <x v="0"/>
    <n v="3"/>
    <n v="1"/>
    <x v="1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x v="3"/>
    <n v="1471985640"/>
    <n v="1469289685"/>
    <x v="0"/>
    <n v="179"/>
    <n v="171.79"/>
    <x v="1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x v="0"/>
    <n v="1427507208"/>
    <n v="1424918808"/>
    <x v="0"/>
    <n v="3"/>
    <n v="35.33"/>
    <x v="1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x v="3"/>
    <n v="1451602800"/>
    <n v="1449011610"/>
    <x v="0"/>
    <n v="23"/>
    <n v="82.09"/>
    <x v="1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x v="1"/>
    <n v="1452384000"/>
    <n v="1447698300"/>
    <x v="0"/>
    <n v="23"/>
    <n v="110.87"/>
    <x v="1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x v="3"/>
    <n v="1403507050"/>
    <n v="1400051050"/>
    <x v="0"/>
    <n v="41"/>
    <n v="161.22"/>
    <x v="1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x v="3"/>
    <n v="1475310825"/>
    <n v="1472718825"/>
    <x v="0"/>
    <n v="0"/>
    <n v="0"/>
    <x v="1"/>
    <s v="technology/wearables"/>
    <x v="2"/>
    <s v="wearables"/>
    <x v="988"/>
  </r>
  <r>
    <n v="989"/>
    <s v="Power Rope"/>
    <s v="The most useful phone charger you will ever buy"/>
    <n v="10000"/>
    <n v="1677"/>
    <x v="2"/>
    <n v="17"/>
    <x v="0"/>
    <x v="0"/>
    <n v="1475101495"/>
    <n v="1472509495"/>
    <x v="0"/>
    <n v="32"/>
    <n v="52.41"/>
    <x v="1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x v="0"/>
    <n v="1409770164"/>
    <n v="1407178164"/>
    <x v="0"/>
    <n v="2"/>
    <n v="13"/>
    <x v="1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x v="1"/>
    <n v="1468349460"/>
    <n v="1466186988"/>
    <x v="0"/>
    <n v="7"/>
    <n v="30.29"/>
    <x v="1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n v="0"/>
    <x v="0"/>
    <x v="0"/>
    <n v="1462655519"/>
    <n v="1457475119"/>
    <x v="0"/>
    <n v="4"/>
    <n v="116.75"/>
    <x v="1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x v="0"/>
    <n v="1478926800"/>
    <n v="1476054568"/>
    <x v="0"/>
    <n v="196"/>
    <n v="89.6"/>
    <x v="1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x v="0"/>
    <n v="1417388340"/>
    <n v="1412835530"/>
    <x v="0"/>
    <n v="11"/>
    <n v="424.45"/>
    <x v="1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x v="0"/>
    <n v="1417276800"/>
    <n v="1415140480"/>
    <x v="0"/>
    <n v="9"/>
    <n v="80.67"/>
    <x v="1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n v="2"/>
    <x v="0"/>
    <x v="0"/>
    <n v="1406474820"/>
    <n v="1403902060"/>
    <x v="0"/>
    <n v="5"/>
    <n v="13"/>
    <x v="1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n v="1"/>
    <x v="0"/>
    <x v="0"/>
    <n v="1417145297"/>
    <n v="1414549697"/>
    <x v="0"/>
    <n v="8"/>
    <n v="8.1300000000000008"/>
    <x v="1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x v="5"/>
    <n v="1447909401"/>
    <n v="1444017801"/>
    <x v="0"/>
    <n v="229"/>
    <n v="153.43"/>
    <x v="1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x v="5"/>
    <n v="1415865720"/>
    <n v="1413270690"/>
    <x v="0"/>
    <n v="40"/>
    <n v="292.08"/>
    <x v="1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x v="0"/>
    <n v="1489537560"/>
    <n v="1484357160"/>
    <x v="0"/>
    <n v="6"/>
    <n v="3304"/>
    <x v="1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x v="1"/>
    <n v="1485796613"/>
    <n v="1481908613"/>
    <x v="0"/>
    <n v="4"/>
    <n v="1300"/>
    <x v="1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x v="0"/>
    <n v="1450331940"/>
    <n v="1447777514"/>
    <x v="0"/>
    <n v="22"/>
    <n v="134.55000000000001"/>
    <x v="1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x v="3"/>
    <n v="1489680061"/>
    <n v="1487091661"/>
    <x v="0"/>
    <n v="15"/>
    <n v="214.07"/>
    <x v="1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x v="0"/>
    <n v="1455814827"/>
    <n v="1453222827"/>
    <x v="0"/>
    <n v="95"/>
    <n v="216.34"/>
    <x v="1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x v="0"/>
    <n v="1446217183"/>
    <n v="1443538783"/>
    <x v="0"/>
    <n v="161"/>
    <n v="932.31"/>
    <x v="1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x v="0"/>
    <n v="1418368260"/>
    <n v="1417654672"/>
    <x v="0"/>
    <n v="8"/>
    <n v="29.25"/>
    <x v="1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x v="0"/>
    <n v="1481727623"/>
    <n v="1478095223"/>
    <x v="0"/>
    <n v="76"/>
    <n v="174.95"/>
    <x v="1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x v="10"/>
    <n v="1482953115"/>
    <n v="1480361115"/>
    <x v="0"/>
    <n v="1"/>
    <n v="250"/>
    <x v="1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x v="0"/>
    <n v="1466346646"/>
    <n v="1463754646"/>
    <x v="0"/>
    <n v="101"/>
    <n v="65"/>
    <x v="1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x v="0"/>
    <n v="1473044340"/>
    <n v="1468180462"/>
    <x v="0"/>
    <n v="4"/>
    <n v="55"/>
    <x v="1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x v="0"/>
    <n v="1418938395"/>
    <n v="1415050395"/>
    <x v="0"/>
    <n v="1"/>
    <n v="75"/>
    <x v="1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x v="0"/>
    <n v="1485254052"/>
    <n v="1481366052"/>
    <x v="0"/>
    <n v="775"/>
    <n v="1389.36"/>
    <x v="1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x v="0"/>
    <n v="1451419200"/>
    <n v="1449000056"/>
    <x v="0"/>
    <n v="90"/>
    <n v="95.91"/>
    <x v="1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n v="31"/>
    <x v="0"/>
    <x v="0"/>
    <n v="1420070615"/>
    <n v="1415750615"/>
    <x v="0"/>
    <n v="16"/>
    <n v="191.25"/>
    <x v="1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x v="11"/>
    <n v="1448489095"/>
    <n v="1445893495"/>
    <x v="0"/>
    <n v="6"/>
    <n v="40"/>
    <x v="1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x v="0"/>
    <n v="1459992856"/>
    <n v="1456108456"/>
    <x v="0"/>
    <n v="38"/>
    <n v="74.790000000000006"/>
    <x v="1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x v="0"/>
    <n v="1448125935"/>
    <n v="1444666335"/>
    <x v="0"/>
    <n v="355"/>
    <n v="161.12"/>
    <x v="1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n v="3"/>
    <x v="0"/>
    <x v="0"/>
    <n v="1468496933"/>
    <n v="1465904933"/>
    <x v="0"/>
    <n v="7"/>
    <n v="88.71"/>
    <x v="1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x v="0"/>
    <n v="1423092149"/>
    <n v="1420500149"/>
    <x v="0"/>
    <n v="400"/>
    <n v="53.25"/>
    <x v="1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x v="5"/>
    <n v="1433206020"/>
    <n v="1430617209"/>
    <x v="0"/>
    <n v="30"/>
    <n v="106.2"/>
    <x v="0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x v="0"/>
    <n v="1445054400"/>
    <n v="1443074571"/>
    <x v="1"/>
    <n v="478"/>
    <n v="22.08"/>
    <x v="0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n v="115"/>
    <x v="0"/>
    <x v="0"/>
    <n v="1431876677"/>
    <n v="1429284677"/>
    <x v="1"/>
    <n v="74"/>
    <n v="31.05"/>
    <x v="0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x v="1"/>
    <n v="1434837861"/>
    <n v="1432245861"/>
    <x v="0"/>
    <n v="131"/>
    <n v="36.21"/>
    <x v="0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x v="9"/>
    <n v="1454248563"/>
    <n v="1451656563"/>
    <x v="1"/>
    <n v="61"/>
    <n v="388.98"/>
    <x v="0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n v="110"/>
    <x v="0"/>
    <x v="0"/>
    <n v="1426532437"/>
    <n v="1423944037"/>
    <x v="1"/>
    <n v="1071"/>
    <n v="71.849999999999994"/>
    <x v="0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x v="1"/>
    <n v="1459414016"/>
    <n v="1456480016"/>
    <x v="1"/>
    <n v="122"/>
    <n v="57.38"/>
    <x v="0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x v="0"/>
    <n v="1414025347"/>
    <n v="1411433347"/>
    <x v="1"/>
    <n v="111"/>
    <n v="69.67"/>
    <x v="0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x v="1"/>
    <n v="1488830400"/>
    <n v="1484924605"/>
    <x v="1"/>
    <n v="255"/>
    <n v="45.99"/>
    <x v="0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n v="112"/>
    <x v="11"/>
    <x v="9"/>
    <n v="1428184740"/>
    <n v="1423501507"/>
    <x v="0"/>
    <n v="141"/>
    <n v="79.260000000000005"/>
    <x v="0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n v="342"/>
    <x v="0"/>
    <x v="0"/>
    <n v="1473680149"/>
    <n v="1472470549"/>
    <x v="0"/>
    <n v="159"/>
    <n v="43.03"/>
    <x v="0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x v="0"/>
    <n v="1450290010"/>
    <n v="1447698010"/>
    <x v="0"/>
    <n v="99"/>
    <n v="108.48"/>
    <x v="0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n v="108"/>
    <x v="0"/>
    <x v="0"/>
    <n v="1466697625"/>
    <n v="1464105625"/>
    <x v="0"/>
    <n v="96"/>
    <n v="61.03"/>
    <x v="0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x v="1"/>
    <n v="1481564080"/>
    <n v="1479144880"/>
    <x v="0"/>
    <n v="27"/>
    <n v="50.59"/>
    <x v="0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x v="0"/>
    <n v="1470369540"/>
    <n v="1467604804"/>
    <x v="0"/>
    <n v="166"/>
    <n v="39.159999999999997"/>
    <x v="0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x v="0"/>
    <n v="1423668220"/>
    <n v="1421076220"/>
    <x v="0"/>
    <n v="76"/>
    <n v="65.16"/>
    <x v="0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x v="0"/>
    <n v="1357545600"/>
    <n v="1354790790"/>
    <x v="0"/>
    <n v="211"/>
    <n v="23.96"/>
    <x v="0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x v="0"/>
    <n v="1431925200"/>
    <n v="1429991062"/>
    <x v="0"/>
    <n v="21"/>
    <n v="48.62"/>
    <x v="0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x v="0"/>
    <n v="1458362023"/>
    <n v="1455773623"/>
    <x v="0"/>
    <n v="61"/>
    <n v="35.74"/>
    <x v="0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x v="0"/>
    <n v="1481615940"/>
    <n v="1479436646"/>
    <x v="0"/>
    <n v="30"/>
    <n v="21.37"/>
    <x v="0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x v="0"/>
    <n v="1472317209"/>
    <n v="1469725209"/>
    <x v="0"/>
    <n v="1"/>
    <n v="250"/>
    <x v="1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x v="0"/>
    <n v="1406769992"/>
    <n v="1405041992"/>
    <x v="0"/>
    <n v="0"/>
    <n v="0"/>
    <x v="1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x v="0"/>
    <n v="1410516000"/>
    <n v="1406824948"/>
    <x v="0"/>
    <n v="1"/>
    <n v="10"/>
    <x v="1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x v="0"/>
    <n v="1432101855"/>
    <n v="1429509855"/>
    <x v="0"/>
    <n v="292"/>
    <n v="29.24"/>
    <x v="1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x v="0"/>
    <n v="1425587220"/>
    <n v="1420668801"/>
    <x v="0"/>
    <n v="2"/>
    <n v="3"/>
    <x v="1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x v="0"/>
    <n v="1408827550"/>
    <n v="1406235550"/>
    <x v="0"/>
    <n v="8"/>
    <n v="33.25"/>
    <x v="1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x v="3"/>
    <n v="1451161560"/>
    <n v="1447273560"/>
    <x v="0"/>
    <n v="0"/>
    <n v="0"/>
    <x v="1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x v="0"/>
    <n v="1415219915"/>
    <n v="1412624315"/>
    <x v="0"/>
    <n v="1"/>
    <n v="1"/>
    <x v="1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x v="0"/>
    <n v="1474766189"/>
    <n v="1471310189"/>
    <x v="0"/>
    <n v="4"/>
    <n v="53"/>
    <x v="1"/>
    <s v="journalism/audio"/>
    <x v="5"/>
    <s v="audio"/>
    <x v="1048"/>
  </r>
  <r>
    <n v="1049"/>
    <s v="J1 (Canceled)"/>
    <s v="------"/>
    <n v="12000"/>
    <n v="0"/>
    <x v="1"/>
    <n v="0"/>
    <x v="0"/>
    <x v="0"/>
    <n v="1455272445"/>
    <n v="1452680445"/>
    <x v="0"/>
    <n v="0"/>
    <n v="0"/>
    <x v="1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n v="0"/>
    <x v="0"/>
    <x v="0"/>
    <n v="1442257677"/>
    <n v="1439665677"/>
    <x v="0"/>
    <n v="0"/>
    <n v="0"/>
    <x v="1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x v="0"/>
    <n v="1409098825"/>
    <n v="1406679625"/>
    <x v="0"/>
    <n v="0"/>
    <n v="0"/>
    <x v="1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x v="0"/>
    <n v="1465243740"/>
    <n v="1461438495"/>
    <x v="0"/>
    <n v="0"/>
    <n v="0"/>
    <x v="1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x v="0"/>
    <n v="1488773332"/>
    <n v="1486613332"/>
    <x v="0"/>
    <n v="1"/>
    <n v="15"/>
    <x v="1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x v="0"/>
    <n v="1407708000"/>
    <n v="1405110399"/>
    <x v="0"/>
    <n v="0"/>
    <n v="0"/>
    <x v="1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x v="0"/>
    <n v="1457394545"/>
    <n v="1454802545"/>
    <x v="0"/>
    <n v="0"/>
    <n v="0"/>
    <x v="1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x v="0"/>
    <n v="1429892177"/>
    <n v="1424711777"/>
    <x v="0"/>
    <n v="0"/>
    <n v="0"/>
    <x v="1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x v="0"/>
    <n v="1480888483"/>
    <n v="1478292883"/>
    <x v="0"/>
    <n v="0"/>
    <n v="0"/>
    <x v="1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x v="0"/>
    <n v="1427328000"/>
    <n v="1423777043"/>
    <x v="0"/>
    <n v="0"/>
    <n v="0"/>
    <x v="1"/>
    <s v="journalism/audio"/>
    <x v="5"/>
    <s v="audio"/>
    <x v="1058"/>
  </r>
  <r>
    <n v="1059"/>
    <s v="Voice Over Artist (Canceled)"/>
    <s v="Turning myself into a vocal artist."/>
    <n v="1100"/>
    <n v="0"/>
    <x v="1"/>
    <n v="0"/>
    <x v="0"/>
    <x v="0"/>
    <n v="1426269456"/>
    <n v="1423681056"/>
    <x v="0"/>
    <n v="0"/>
    <n v="0"/>
    <x v="1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x v="0"/>
    <n v="1429134893"/>
    <n v="1426542893"/>
    <x v="0"/>
    <n v="1"/>
    <n v="50"/>
    <x v="1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n v="0"/>
    <x v="0"/>
    <x v="0"/>
    <n v="1462150800"/>
    <n v="1456987108"/>
    <x v="0"/>
    <n v="0"/>
    <n v="0"/>
    <x v="1"/>
    <s v="journalism/audio"/>
    <x v="5"/>
    <s v="audio"/>
    <x v="1061"/>
  </r>
  <r>
    <n v="1062"/>
    <s v="RETURNING AT A LATER DATE"/>
    <s v="SEE US ON PATREON www.badgirlartwork.com"/>
    <n v="199"/>
    <n v="190"/>
    <x v="1"/>
    <n v="95"/>
    <x v="0"/>
    <x v="0"/>
    <n v="1468351341"/>
    <n v="1467746541"/>
    <x v="0"/>
    <n v="4"/>
    <n v="47.5"/>
    <x v="1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x v="0"/>
    <n v="1472604262"/>
    <n v="1470012262"/>
    <x v="0"/>
    <n v="0"/>
    <n v="0"/>
    <x v="1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x v="0"/>
    <n v="1373174903"/>
    <n v="1369286903"/>
    <x v="0"/>
    <n v="123"/>
    <n v="65.67"/>
    <x v="1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x v="2"/>
    <n v="1392800922"/>
    <n v="1390381722"/>
    <x v="0"/>
    <n v="5"/>
    <n v="16.2"/>
    <x v="1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x v="0"/>
    <n v="1375657582"/>
    <n v="1371769582"/>
    <x v="0"/>
    <n v="148"/>
    <n v="34.130000000000003"/>
    <x v="1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x v="0"/>
    <n v="1387657931"/>
    <n v="1385065931"/>
    <x v="0"/>
    <n v="10"/>
    <n v="13"/>
    <x v="1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x v="0"/>
    <n v="1460274864"/>
    <n v="1457686464"/>
    <x v="0"/>
    <n v="4"/>
    <n v="11.25"/>
    <x v="1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x v="0"/>
    <n v="1385447459"/>
    <n v="1382679059"/>
    <x v="0"/>
    <n v="21"/>
    <n v="40.479999999999997"/>
    <x v="1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x v="0"/>
    <n v="1349050622"/>
    <n v="1347322622"/>
    <x v="0"/>
    <n v="2"/>
    <n v="35"/>
    <x v="1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x v="8"/>
    <n v="1447787093"/>
    <n v="1445191493"/>
    <x v="0"/>
    <n v="0"/>
    <n v="0"/>
    <x v="1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x v="0"/>
    <n v="1391630297"/>
    <n v="1389038297"/>
    <x v="0"/>
    <n v="4"/>
    <n v="12.75"/>
    <x v="1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n v="1"/>
    <x v="0"/>
    <x v="0"/>
    <n v="1318806541"/>
    <n v="1316214541"/>
    <x v="0"/>
    <n v="1"/>
    <n v="10"/>
    <x v="1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x v="0"/>
    <n v="1388808545"/>
    <n v="1386216545"/>
    <x v="0"/>
    <n v="30"/>
    <n v="113.57"/>
    <x v="1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n v="5"/>
    <x v="0"/>
    <x v="0"/>
    <n v="1336340516"/>
    <n v="1333748516"/>
    <x v="0"/>
    <n v="3"/>
    <n v="15"/>
    <x v="1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x v="0"/>
    <n v="1410426250"/>
    <n v="1405674250"/>
    <x v="0"/>
    <n v="975"/>
    <n v="48.28"/>
    <x v="1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x v="0"/>
    <n v="1452744011"/>
    <n v="1450152011"/>
    <x v="0"/>
    <n v="167"/>
    <n v="43.98"/>
    <x v="1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x v="0"/>
    <n v="1311309721"/>
    <n v="1307421721"/>
    <x v="0"/>
    <n v="5"/>
    <n v="9"/>
    <x v="1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x v="3"/>
    <n v="1463232936"/>
    <n v="1461072936"/>
    <x v="0"/>
    <n v="18"/>
    <n v="37.67"/>
    <x v="1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n v="9"/>
    <x v="0"/>
    <x v="0"/>
    <n v="1399778333"/>
    <n v="1397186333"/>
    <x v="0"/>
    <n v="98"/>
    <n v="18.579999999999998"/>
    <x v="1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n v="0"/>
    <x v="0"/>
    <x v="0"/>
    <n v="1422483292"/>
    <n v="1419891292"/>
    <x v="0"/>
    <n v="4"/>
    <n v="3"/>
    <x v="1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x v="0"/>
    <n v="1344635088"/>
    <n v="1342043088"/>
    <x v="0"/>
    <n v="3"/>
    <n v="18.670000000000002"/>
    <x v="1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x v="5"/>
    <n v="1406994583"/>
    <n v="1401810583"/>
    <x v="0"/>
    <n v="1"/>
    <n v="410"/>
    <x v="1"/>
    <s v="games/video games"/>
    <x v="6"/>
    <s v="video games"/>
    <x v="1083"/>
  </r>
  <r>
    <n v="1084"/>
    <s v="My own channel"/>
    <s v="I want to start my own channel for gaming"/>
    <n v="550"/>
    <n v="0"/>
    <x v="2"/>
    <n v="0"/>
    <x v="0"/>
    <x v="0"/>
    <n v="1407534804"/>
    <n v="1404942804"/>
    <x v="0"/>
    <n v="0"/>
    <n v="0"/>
    <x v="1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n v="3"/>
    <x v="5"/>
    <x v="5"/>
    <n v="1457967975"/>
    <n v="1455379575"/>
    <x v="0"/>
    <n v="9"/>
    <n v="114"/>
    <x v="1"/>
    <s v="games/video games"/>
    <x v="6"/>
    <s v="video games"/>
    <x v="1085"/>
  </r>
  <r>
    <n v="1086"/>
    <s v="Cyber Universe Online"/>
    <s v="Humanity's future in the Galaxy"/>
    <n v="18000"/>
    <n v="15"/>
    <x v="2"/>
    <n v="0"/>
    <x v="0"/>
    <x v="0"/>
    <n v="1408913291"/>
    <n v="1406321291"/>
    <x v="0"/>
    <n v="2"/>
    <n v="7.5"/>
    <x v="1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x v="0"/>
    <n v="1402852087"/>
    <n v="1400260087"/>
    <x v="0"/>
    <n v="0"/>
    <n v="0"/>
    <x v="1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n v="14"/>
    <x v="0"/>
    <x v="0"/>
    <n v="1398366667"/>
    <n v="1395774667"/>
    <x v="0"/>
    <n v="147"/>
    <n v="43.42"/>
    <x v="1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n v="8"/>
    <x v="6"/>
    <x v="3"/>
    <n v="1435293175"/>
    <n v="1432701175"/>
    <x v="0"/>
    <n v="49"/>
    <n v="23.96"/>
    <x v="1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x v="2"/>
    <n v="1432873653"/>
    <n v="1430281653"/>
    <x v="0"/>
    <n v="1"/>
    <n v="5"/>
    <x v="1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x v="1"/>
    <n v="1460313672"/>
    <n v="1457725272"/>
    <x v="0"/>
    <n v="2"/>
    <n v="12.5"/>
    <x v="1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x v="0"/>
    <n v="1357432638"/>
    <n v="1354840638"/>
    <x v="0"/>
    <n v="7"/>
    <n v="3"/>
    <x v="1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x v="5"/>
    <n v="1455232937"/>
    <n v="1453936937"/>
    <x v="0"/>
    <n v="4"/>
    <n v="10.56"/>
    <x v="1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x v="0"/>
    <n v="1318180033"/>
    <n v="1315588033"/>
    <x v="0"/>
    <n v="27"/>
    <n v="122"/>
    <x v="1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x v="0"/>
    <n v="1377867220"/>
    <n v="1375275220"/>
    <x v="0"/>
    <n v="94"/>
    <n v="267.81"/>
    <x v="1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x v="0"/>
    <n v="1412393400"/>
    <n v="1409747154"/>
    <x v="0"/>
    <n v="29"/>
    <n v="74.209999999999994"/>
    <x v="1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n v="0"/>
    <x v="0"/>
    <x v="0"/>
    <n v="1393786877"/>
    <n v="1390330877"/>
    <x v="0"/>
    <n v="7"/>
    <n v="6.71"/>
    <x v="1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n v="7"/>
    <x v="0"/>
    <x v="0"/>
    <n v="1397413095"/>
    <n v="1394821095"/>
    <x v="0"/>
    <n v="22"/>
    <n v="81.95"/>
    <x v="1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x v="1"/>
    <n v="1431547468"/>
    <n v="1428955468"/>
    <x v="0"/>
    <n v="1"/>
    <n v="25"/>
    <x v="1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x v="3"/>
    <n v="1455417571"/>
    <n v="1452825571"/>
    <x v="0"/>
    <n v="10"/>
    <n v="10"/>
    <x v="1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n v="0"/>
    <x v="0"/>
    <x v="0"/>
    <n v="1468519920"/>
    <n v="1466188338"/>
    <x v="0"/>
    <n v="6"/>
    <n v="6.83"/>
    <x v="1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x v="0"/>
    <n v="1386568740"/>
    <n v="1383095125"/>
    <x v="0"/>
    <n v="24"/>
    <n v="17.71"/>
    <x v="1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x v="0"/>
    <n v="1466227190"/>
    <n v="1461043190"/>
    <x v="0"/>
    <n v="15"/>
    <n v="16.2"/>
    <x v="1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x v="1"/>
    <n v="1402480221"/>
    <n v="1399888221"/>
    <x v="0"/>
    <n v="37"/>
    <n v="80.3"/>
    <x v="1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x v="0"/>
    <n v="1395627327"/>
    <n v="1393038927"/>
    <x v="0"/>
    <n v="20"/>
    <n v="71.55"/>
    <x v="1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x v="0"/>
    <n v="1333557975"/>
    <n v="1330969575"/>
    <x v="0"/>
    <n v="7"/>
    <n v="23.57"/>
    <x v="1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x v="0"/>
    <n v="1406148024"/>
    <n v="1403556024"/>
    <x v="0"/>
    <n v="0"/>
    <n v="0"/>
    <x v="1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x v="0"/>
    <n v="1334326635"/>
    <n v="1329146235"/>
    <x v="0"/>
    <n v="21"/>
    <n v="34.880000000000003"/>
    <x v="1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x v="0"/>
    <n v="1479495790"/>
    <n v="1476900190"/>
    <x v="0"/>
    <n v="3"/>
    <n v="15"/>
    <x v="1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x v="0"/>
    <n v="1354919022"/>
    <n v="1352327022"/>
    <x v="0"/>
    <n v="11"/>
    <n v="23.18"/>
    <x v="1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x v="0"/>
    <n v="1452228790"/>
    <n v="1449636790"/>
    <x v="0"/>
    <n v="1"/>
    <n v="1"/>
    <x v="1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x v="0"/>
    <n v="1421656200"/>
    <n v="1416507211"/>
    <x v="0"/>
    <n v="312"/>
    <n v="100.23"/>
    <x v="1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x v="1"/>
    <n v="1408058820"/>
    <n v="1405466820"/>
    <x v="0"/>
    <n v="1"/>
    <n v="5"/>
    <x v="1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x v="1"/>
    <n v="1381306687"/>
    <n v="1378714687"/>
    <x v="0"/>
    <n v="3"/>
    <n v="3.33"/>
    <x v="1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x v="0"/>
    <n v="1459352495"/>
    <n v="1456764095"/>
    <x v="0"/>
    <n v="4"/>
    <n v="13.25"/>
    <x v="1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n v="0"/>
    <x v="0"/>
    <x v="0"/>
    <n v="1339273208"/>
    <n v="1334089208"/>
    <x v="0"/>
    <n v="10"/>
    <n v="17.850000000000001"/>
    <x v="1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n v="8"/>
    <x v="12"/>
    <x v="3"/>
    <n v="1451053313"/>
    <n v="1448461313"/>
    <x v="0"/>
    <n v="8"/>
    <n v="10.38"/>
    <x v="1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x v="2"/>
    <n v="1396666779"/>
    <n v="1394078379"/>
    <x v="0"/>
    <n v="3"/>
    <n v="36.33"/>
    <x v="1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x v="0"/>
    <n v="1396810864"/>
    <n v="1395687664"/>
    <x v="0"/>
    <n v="1"/>
    <n v="5"/>
    <x v="1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n v="0"/>
    <x v="0"/>
    <x v="0"/>
    <n v="1319835400"/>
    <n v="1315947400"/>
    <x v="0"/>
    <n v="0"/>
    <n v="0"/>
    <x v="1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n v="0"/>
    <x v="0"/>
    <x v="0"/>
    <n v="1457904316"/>
    <n v="1455315916"/>
    <x v="0"/>
    <n v="5"/>
    <n v="5.8"/>
    <x v="1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x v="1"/>
    <n v="1369932825"/>
    <n v="1368723225"/>
    <x v="0"/>
    <n v="0"/>
    <n v="0"/>
    <x v="1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x v="0"/>
    <n v="1397910848"/>
    <n v="1395318848"/>
    <x v="0"/>
    <n v="3"/>
    <n v="3.67"/>
    <x v="1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x v="0"/>
    <n v="1430409651"/>
    <n v="1427817651"/>
    <x v="0"/>
    <n v="7"/>
    <n v="60.71"/>
    <x v="1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x v="1"/>
    <n v="1443193130"/>
    <n v="1438009130"/>
    <x v="0"/>
    <n v="0"/>
    <n v="0"/>
    <x v="1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n v="1"/>
    <x v="0"/>
    <x v="0"/>
    <n v="1468482694"/>
    <n v="1465890694"/>
    <x v="0"/>
    <n v="2"/>
    <n v="5"/>
    <x v="1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x v="0"/>
    <n v="1416000600"/>
    <n v="1413318600"/>
    <x v="0"/>
    <n v="23"/>
    <n v="25.43"/>
    <x v="1"/>
    <s v="games/mobile games"/>
    <x v="6"/>
    <s v="mobile games"/>
    <x v="1127"/>
  </r>
  <r>
    <n v="1128"/>
    <s v="Flying Turds"/>
    <s v="#havingfunFTW"/>
    <n v="1000"/>
    <n v="1"/>
    <x v="2"/>
    <n v="0"/>
    <x v="1"/>
    <x v="1"/>
    <n v="1407425717"/>
    <n v="1404833717"/>
    <x v="0"/>
    <n v="1"/>
    <n v="1"/>
    <x v="1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x v="0"/>
    <n v="1465107693"/>
    <n v="1462515693"/>
    <x v="0"/>
    <n v="2"/>
    <n v="10.5"/>
    <x v="1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x v="0"/>
    <n v="1416963300"/>
    <n v="1411775700"/>
    <x v="0"/>
    <n v="3"/>
    <n v="3.67"/>
    <x v="1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x v="2"/>
    <n v="1450993668"/>
    <n v="1448401668"/>
    <x v="0"/>
    <n v="0"/>
    <n v="0"/>
    <x v="1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n v="14"/>
    <x v="5"/>
    <x v="5"/>
    <n v="1483238771"/>
    <n v="1480646771"/>
    <x v="0"/>
    <n v="13"/>
    <n v="110.62"/>
    <x v="1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x v="1"/>
    <n v="1406799981"/>
    <n v="1404207981"/>
    <x v="0"/>
    <n v="1"/>
    <n v="20"/>
    <x v="1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x v="2"/>
    <n v="1417235580"/>
    <n v="1416034228"/>
    <x v="0"/>
    <n v="1"/>
    <n v="1"/>
    <x v="1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x v="3"/>
    <n v="1470527094"/>
    <n v="1467935094"/>
    <x v="0"/>
    <n v="1"/>
    <n v="50"/>
    <x v="1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x v="3"/>
    <n v="1450541229"/>
    <n v="1447949229"/>
    <x v="0"/>
    <n v="6"/>
    <n v="45"/>
    <x v="1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x v="0"/>
    <n v="1461440421"/>
    <n v="1458848421"/>
    <x v="0"/>
    <n v="39"/>
    <n v="253.21"/>
    <x v="1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x v="0"/>
    <n v="1485035131"/>
    <n v="1483307131"/>
    <x v="0"/>
    <n v="4"/>
    <n v="31.25"/>
    <x v="1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x v="0"/>
    <n v="1420100426"/>
    <n v="1417508426"/>
    <x v="0"/>
    <n v="1"/>
    <n v="5"/>
    <x v="1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x v="1"/>
    <n v="1438859121"/>
    <n v="1436267121"/>
    <x v="0"/>
    <n v="0"/>
    <n v="0"/>
    <x v="1"/>
    <s v="games/mobile games"/>
    <x v="6"/>
    <s v="mobile games"/>
    <x v="1140"/>
  </r>
  <r>
    <n v="1141"/>
    <s v="Arena Z - Zombie Survival"/>
    <s v="I think this will be a great game!"/>
    <n v="500"/>
    <n v="0"/>
    <x v="2"/>
    <n v="0"/>
    <x v="12"/>
    <x v="3"/>
    <n v="1436460450"/>
    <n v="1433868450"/>
    <x v="0"/>
    <n v="0"/>
    <n v="0"/>
    <x v="1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x v="0"/>
    <n v="1424131727"/>
    <n v="1421539727"/>
    <x v="0"/>
    <n v="0"/>
    <n v="0"/>
    <x v="1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x v="0"/>
    <n v="1450327126"/>
    <n v="1447735126"/>
    <x v="0"/>
    <n v="8"/>
    <n v="23.25"/>
    <x v="1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x v="0"/>
    <n v="1430281320"/>
    <n v="1427689320"/>
    <x v="0"/>
    <n v="0"/>
    <n v="0"/>
    <x v="1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n v="0"/>
    <x v="0"/>
    <x v="0"/>
    <n v="1412272592"/>
    <n v="1407088592"/>
    <x v="0"/>
    <n v="1"/>
    <n v="100"/>
    <x v="1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x v="0"/>
    <n v="1399071173"/>
    <n v="1395787973"/>
    <x v="0"/>
    <n v="12"/>
    <n v="44.17"/>
    <x v="1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x v="5"/>
    <n v="1413760783"/>
    <n v="1408576783"/>
    <x v="0"/>
    <n v="0"/>
    <n v="0"/>
    <x v="1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n v="0"/>
    <x v="0"/>
    <x v="0"/>
    <n v="1480568781"/>
    <n v="1477973181"/>
    <x v="0"/>
    <n v="3"/>
    <n v="24.33"/>
    <x v="1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n v="0"/>
    <x v="0"/>
    <x v="0"/>
    <n v="1466096566"/>
    <n v="1463504566"/>
    <x v="0"/>
    <n v="2"/>
    <n v="37.5"/>
    <x v="1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n v="10"/>
    <x v="0"/>
    <x v="0"/>
    <n v="1452293675"/>
    <n v="1447109675"/>
    <x v="0"/>
    <n v="6"/>
    <n v="42"/>
    <x v="1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x v="0"/>
    <n v="1441592863"/>
    <n v="1439000863"/>
    <x v="0"/>
    <n v="0"/>
    <n v="0"/>
    <x v="1"/>
    <s v="food/food trucks"/>
    <x v="7"/>
    <s v="food trucks"/>
    <x v="1151"/>
  </r>
  <r>
    <n v="1152"/>
    <s v="Peruvian King Food Truck"/>
    <s v="Peruvian food truck with an LA twist."/>
    <n v="16000"/>
    <n v="911"/>
    <x v="2"/>
    <n v="6"/>
    <x v="0"/>
    <x v="0"/>
    <n v="1431709312"/>
    <n v="1429117312"/>
    <x v="0"/>
    <n v="15"/>
    <n v="60.73"/>
    <x v="1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n v="1"/>
    <x v="0"/>
    <x v="0"/>
    <n v="1434647305"/>
    <n v="1432055305"/>
    <x v="0"/>
    <n v="1"/>
    <n v="50"/>
    <x v="1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x v="0"/>
    <n v="1441507006"/>
    <n v="1438915006"/>
    <x v="0"/>
    <n v="3"/>
    <n v="108.33"/>
    <x v="1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x v="0"/>
    <n v="1408040408"/>
    <n v="1405448408"/>
    <x v="0"/>
    <n v="8"/>
    <n v="23.5"/>
    <x v="1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x v="0"/>
    <n v="1424742162"/>
    <n v="1422150162"/>
    <x v="0"/>
    <n v="0"/>
    <n v="0"/>
    <x v="1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x v="0"/>
    <n v="1417795480"/>
    <n v="1412607880"/>
    <x v="0"/>
    <n v="3"/>
    <n v="50.33"/>
    <x v="1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x v="0"/>
    <n v="1418091128"/>
    <n v="1415499128"/>
    <x v="0"/>
    <n v="3"/>
    <n v="11.67"/>
    <x v="1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x v="0"/>
    <n v="1435679100"/>
    <n v="1433006765"/>
    <x v="0"/>
    <n v="0"/>
    <n v="0"/>
    <x v="1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x v="0"/>
    <n v="1427510586"/>
    <n v="1424922186"/>
    <x v="0"/>
    <n v="19"/>
    <n v="60.79"/>
    <x v="1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x v="0"/>
    <n v="1432047989"/>
    <n v="1430233589"/>
    <x v="0"/>
    <n v="0"/>
    <n v="0"/>
    <x v="1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x v="0"/>
    <n v="1411662264"/>
    <n v="1408983864"/>
    <x v="0"/>
    <n v="2"/>
    <n v="17.5"/>
    <x v="1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x v="0"/>
    <n v="1407604920"/>
    <n v="1405012920"/>
    <x v="0"/>
    <n v="0"/>
    <n v="0"/>
    <x v="1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x v="0"/>
    <n v="1466270582"/>
    <n v="1463678582"/>
    <x v="0"/>
    <n v="0"/>
    <n v="0"/>
    <x v="1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x v="0"/>
    <n v="1404623330"/>
    <n v="1401685730"/>
    <x v="0"/>
    <n v="25"/>
    <n v="82.82"/>
    <x v="1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x v="0"/>
    <n v="1435291200"/>
    <n v="1432640342"/>
    <x v="0"/>
    <n v="8"/>
    <n v="358.88"/>
    <x v="1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x v="0"/>
    <n v="1410543495"/>
    <n v="1407865095"/>
    <x v="0"/>
    <n v="16"/>
    <n v="61.19"/>
    <x v="1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x v="0"/>
    <n v="1474507065"/>
    <n v="1471915065"/>
    <x v="0"/>
    <n v="3"/>
    <n v="340"/>
    <x v="1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x v="0"/>
    <n v="1424593763"/>
    <n v="1422001763"/>
    <x v="0"/>
    <n v="3"/>
    <n v="5.67"/>
    <x v="1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x v="1"/>
    <n v="1433021171"/>
    <n v="1430429171"/>
    <x v="0"/>
    <n v="2"/>
    <n v="50"/>
    <x v="1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n v="0"/>
    <x v="0"/>
    <x v="0"/>
    <n v="1415909927"/>
    <n v="1414351127"/>
    <x v="0"/>
    <n v="1"/>
    <n v="25"/>
    <x v="1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n v="0"/>
    <x v="0"/>
    <x v="0"/>
    <n v="1408551752"/>
    <n v="1405959752"/>
    <x v="0"/>
    <n v="0"/>
    <n v="0"/>
    <x v="1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x v="0"/>
    <n v="1438576057"/>
    <n v="1435552057"/>
    <x v="0"/>
    <n v="1"/>
    <n v="30"/>
    <x v="1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x v="0"/>
    <n v="1462738327"/>
    <n v="1460146327"/>
    <x v="0"/>
    <n v="19"/>
    <n v="46.63"/>
    <x v="1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x v="0"/>
    <n v="1436981339"/>
    <n v="1434389339"/>
    <x v="0"/>
    <n v="9"/>
    <n v="65"/>
    <x v="1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x v="2"/>
    <n v="1488805200"/>
    <n v="1484094498"/>
    <x v="0"/>
    <n v="1"/>
    <n v="10"/>
    <x v="1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x v="1"/>
    <n v="1413388296"/>
    <n v="1410796296"/>
    <x v="0"/>
    <n v="0"/>
    <n v="0"/>
    <x v="1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x v="0"/>
    <n v="1408225452"/>
    <n v="1405633452"/>
    <x v="0"/>
    <n v="1"/>
    <n v="5"/>
    <x v="1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x v="5"/>
    <n v="1446052627"/>
    <n v="1443460627"/>
    <x v="0"/>
    <n v="5"/>
    <n v="640"/>
    <x v="1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x v="0"/>
    <n v="1403983314"/>
    <n v="1400786514"/>
    <x v="0"/>
    <n v="85"/>
    <n v="69.12"/>
    <x v="1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n v="0"/>
    <x v="0"/>
    <x v="0"/>
    <n v="1425197321"/>
    <n v="1422605321"/>
    <x v="0"/>
    <n v="3"/>
    <n v="1.33"/>
    <x v="1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x v="0"/>
    <n v="1484239320"/>
    <n v="1482609088"/>
    <x v="0"/>
    <n v="4"/>
    <n v="10.5"/>
    <x v="1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x v="0"/>
    <n v="1478059140"/>
    <n v="1476391223"/>
    <x v="0"/>
    <n v="3"/>
    <n v="33.33"/>
    <x v="1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x v="1"/>
    <n v="1486391011"/>
    <n v="1483712611"/>
    <x v="0"/>
    <n v="375"/>
    <n v="61.56"/>
    <x v="0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x v="0"/>
    <n v="1433736000"/>
    <n v="1430945149"/>
    <x v="0"/>
    <n v="111"/>
    <n v="118.74"/>
    <x v="0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x v="1"/>
    <n v="1433198520"/>
    <n v="1430340195"/>
    <x v="0"/>
    <n v="123"/>
    <n v="65.08"/>
    <x v="0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x v="0"/>
    <n v="1431885600"/>
    <n v="1429133323"/>
    <x v="0"/>
    <n v="70"/>
    <n v="130.16"/>
    <x v="0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n v="161"/>
    <x v="5"/>
    <x v="5"/>
    <n v="1482943740"/>
    <n v="1481129340"/>
    <x v="0"/>
    <n v="85"/>
    <n v="37.78"/>
    <x v="0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x v="0"/>
    <n v="1467242995"/>
    <n v="1465428595"/>
    <x v="0"/>
    <n v="86"/>
    <n v="112.79"/>
    <x v="0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x v="0"/>
    <n v="1409500725"/>
    <n v="1406908725"/>
    <x v="0"/>
    <n v="13"/>
    <n v="51.92"/>
    <x v="0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x v="0"/>
    <n v="1458480560"/>
    <n v="1455892160"/>
    <x v="0"/>
    <n v="33"/>
    <n v="89.24"/>
    <x v="0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n v="290"/>
    <x v="1"/>
    <x v="1"/>
    <n v="1486814978"/>
    <n v="1484222978"/>
    <x v="0"/>
    <n v="15"/>
    <n v="19.329999999999998"/>
    <x v="0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x v="0"/>
    <n v="1460223453"/>
    <n v="1455043053"/>
    <x v="0"/>
    <n v="273"/>
    <n v="79.97"/>
    <x v="0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x v="3"/>
    <n v="1428493379"/>
    <n v="1425901379"/>
    <x v="0"/>
    <n v="714"/>
    <n v="56.41"/>
    <x v="0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x v="3"/>
    <n v="1450602000"/>
    <n v="1445415653"/>
    <x v="0"/>
    <n v="170"/>
    <n v="79.41"/>
    <x v="0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x v="1"/>
    <n v="1450467539"/>
    <n v="1447875539"/>
    <x v="0"/>
    <n v="512"/>
    <n v="76.44"/>
    <x v="0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x v="0"/>
    <n v="1465797540"/>
    <n v="1463155034"/>
    <x v="0"/>
    <n v="314"/>
    <n v="121"/>
    <x v="0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x v="0"/>
    <n v="1451530800"/>
    <n v="1448463086"/>
    <x v="0"/>
    <n v="167"/>
    <n v="54.62"/>
    <x v="0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x v="1"/>
    <n v="1436380200"/>
    <n v="1433615400"/>
    <x v="0"/>
    <n v="9"/>
    <n v="299.22000000000003"/>
    <x v="0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x v="0"/>
    <n v="1429183656"/>
    <n v="1427369256"/>
    <x v="0"/>
    <n v="103"/>
    <n v="58.53"/>
    <x v="0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x v="1"/>
    <n v="1468593246"/>
    <n v="1466001246"/>
    <x v="0"/>
    <n v="111"/>
    <n v="55.37"/>
    <x v="0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x v="2"/>
    <n v="1435388154"/>
    <n v="1432796154"/>
    <x v="0"/>
    <n v="271"/>
    <n v="183.8"/>
    <x v="0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x v="0"/>
    <n v="1433083527"/>
    <n v="1430491527"/>
    <x v="0"/>
    <n v="101"/>
    <n v="165.35"/>
    <x v="0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x v="0"/>
    <n v="1449205200"/>
    <n v="1445363833"/>
    <x v="0"/>
    <n v="57"/>
    <n v="234.79"/>
    <x v="0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x v="3"/>
    <n v="1434197351"/>
    <n v="1431605351"/>
    <x v="0"/>
    <n v="62"/>
    <n v="211.48"/>
    <x v="0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x v="3"/>
    <n v="1489238940"/>
    <n v="1486406253"/>
    <x v="0"/>
    <n v="32"/>
    <n v="32.340000000000003"/>
    <x v="0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n v="104"/>
    <x v="13"/>
    <x v="3"/>
    <n v="1459418400"/>
    <n v="1456827573"/>
    <x v="0"/>
    <n v="141"/>
    <n v="123.38"/>
    <x v="0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x v="0"/>
    <n v="1458835264"/>
    <n v="1456246864"/>
    <x v="0"/>
    <n v="75"/>
    <n v="207.07"/>
    <x v="0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x v="0"/>
    <n v="1488053905"/>
    <n v="1485461905"/>
    <x v="0"/>
    <n v="46"/>
    <n v="138.26"/>
    <x v="0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n v="254"/>
    <x v="11"/>
    <x v="9"/>
    <n v="1433106000"/>
    <n v="1431124572"/>
    <x v="0"/>
    <n v="103"/>
    <n v="493.82"/>
    <x v="0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x v="5"/>
    <n v="1465505261"/>
    <n v="1464209261"/>
    <x v="0"/>
    <n v="6"/>
    <n v="168.5"/>
    <x v="0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x v="0"/>
    <n v="1448586000"/>
    <n v="1447195695"/>
    <x v="0"/>
    <n v="83"/>
    <n v="38.869999999999997"/>
    <x v="0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x v="1"/>
    <n v="1485886100"/>
    <n v="1482862100"/>
    <x v="0"/>
    <n v="108"/>
    <n v="61.53"/>
    <x v="0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x v="0"/>
    <n v="1433880605"/>
    <n v="1428696605"/>
    <x v="0"/>
    <n v="25"/>
    <n v="105.44"/>
    <x v="0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x v="0"/>
    <n v="1401487756"/>
    <n v="1398895756"/>
    <x v="0"/>
    <n v="549"/>
    <n v="71.59"/>
    <x v="0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n v="146"/>
    <x v="0"/>
    <x v="0"/>
    <n v="1443826980"/>
    <n v="1441032457"/>
    <x v="0"/>
    <n v="222"/>
    <n v="91.88"/>
    <x v="0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x v="0"/>
    <n v="1468524340"/>
    <n v="1465932340"/>
    <x v="0"/>
    <n v="183"/>
    <n v="148.57"/>
    <x v="0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x v="0"/>
    <n v="1446346800"/>
    <n v="1443714800"/>
    <x v="0"/>
    <n v="89"/>
    <n v="174.21"/>
    <x v="0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n v="159"/>
    <x v="0"/>
    <x v="0"/>
    <n v="1476961513"/>
    <n v="1474369513"/>
    <x v="0"/>
    <n v="253"/>
    <n v="102.86"/>
    <x v="0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n v="104"/>
    <x v="12"/>
    <x v="3"/>
    <n v="1440515112"/>
    <n v="1437923112"/>
    <x v="0"/>
    <n v="140"/>
    <n v="111.18"/>
    <x v="0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x v="1"/>
    <n v="1480809600"/>
    <n v="1478431488"/>
    <x v="0"/>
    <n v="103"/>
    <n v="23.8"/>
    <x v="0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n v="280"/>
    <x v="5"/>
    <x v="5"/>
    <n v="1459483200"/>
    <n v="1456852647"/>
    <x v="0"/>
    <n v="138"/>
    <n v="81.27"/>
    <x v="0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n v="112"/>
    <x v="0"/>
    <x v="0"/>
    <n v="1478754909"/>
    <n v="1476159309"/>
    <x v="0"/>
    <n v="191"/>
    <n v="116.21"/>
    <x v="0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n v="7"/>
    <x v="0"/>
    <x v="0"/>
    <n v="1402060302"/>
    <n v="1396876302"/>
    <x v="0"/>
    <n v="18"/>
    <n v="58.89"/>
    <x v="1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x v="0"/>
    <n v="1382478278"/>
    <n v="1377294278"/>
    <x v="0"/>
    <n v="3"/>
    <n v="44"/>
    <x v="1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x v="0"/>
    <n v="1398042000"/>
    <n v="1395089981"/>
    <x v="0"/>
    <n v="40"/>
    <n v="48.43"/>
    <x v="1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x v="0"/>
    <n v="1407394800"/>
    <n v="1404770616"/>
    <x v="0"/>
    <n v="0"/>
    <n v="0"/>
    <x v="1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x v="0"/>
    <n v="1317231008"/>
    <n v="1312047008"/>
    <x v="0"/>
    <n v="24"/>
    <n v="61.04"/>
    <x v="1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x v="0"/>
    <n v="1334592000"/>
    <n v="1331982127"/>
    <x v="0"/>
    <n v="1"/>
    <n v="25"/>
    <x v="1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x v="0"/>
    <n v="1298589630"/>
    <n v="1295997630"/>
    <x v="0"/>
    <n v="0"/>
    <n v="0"/>
    <x v="1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x v="0"/>
    <n v="1440723600"/>
    <n v="1436394968"/>
    <x v="0"/>
    <n v="0"/>
    <n v="0"/>
    <x v="1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x v="0"/>
    <n v="1381090870"/>
    <n v="1377030070"/>
    <x v="0"/>
    <n v="1"/>
    <n v="40"/>
    <x v="1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x v="0"/>
    <n v="1329864374"/>
    <n v="1328049974"/>
    <x v="0"/>
    <n v="6"/>
    <n v="19.329999999999998"/>
    <x v="1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x v="1"/>
    <n v="1422903342"/>
    <n v="1420311342"/>
    <x v="0"/>
    <n v="0"/>
    <n v="0"/>
    <x v="1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x v="0"/>
    <n v="1387077299"/>
    <n v="1383621299"/>
    <x v="0"/>
    <n v="6"/>
    <n v="35"/>
    <x v="1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n v="0"/>
    <x v="0"/>
    <x v="0"/>
    <n v="1343491200"/>
    <n v="1342801164"/>
    <x v="0"/>
    <n v="0"/>
    <n v="0"/>
    <x v="1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x v="0"/>
    <n v="1345790865"/>
    <n v="1344062865"/>
    <x v="0"/>
    <n v="0"/>
    <n v="0"/>
    <x v="1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x v="0"/>
    <n v="1312641536"/>
    <n v="1310049536"/>
    <x v="0"/>
    <n v="3"/>
    <n v="59.33"/>
    <x v="1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n v="0"/>
    <x v="0"/>
    <x v="0"/>
    <n v="1325804767"/>
    <n v="1323212767"/>
    <x v="0"/>
    <n v="0"/>
    <n v="0"/>
    <x v="1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x v="0"/>
    <n v="1373665860"/>
    <n v="1368579457"/>
    <x v="0"/>
    <n v="8"/>
    <n v="30.13"/>
    <x v="1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x v="0"/>
    <n v="1414994340"/>
    <n v="1413057980"/>
    <x v="0"/>
    <n v="34"/>
    <n v="74.62"/>
    <x v="1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x v="0"/>
    <n v="1315747080"/>
    <n v="1314417502"/>
    <x v="0"/>
    <n v="1"/>
    <n v="5"/>
    <x v="1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x v="0"/>
    <n v="1310158800"/>
    <n v="1304888771"/>
    <x v="0"/>
    <n v="38"/>
    <n v="44.5"/>
    <x v="1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x v="0"/>
    <n v="1366664400"/>
    <n v="1363981723"/>
    <x v="1"/>
    <n v="45"/>
    <n v="46.13"/>
    <x v="0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x v="0"/>
    <n v="1402755834"/>
    <n v="1400163834"/>
    <x v="1"/>
    <n v="17"/>
    <n v="141.47"/>
    <x v="0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x v="0"/>
    <n v="1323136949"/>
    <n v="1319245349"/>
    <x v="1"/>
    <n v="31"/>
    <n v="75.48"/>
    <x v="0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n v="122"/>
    <x v="0"/>
    <x v="0"/>
    <n v="1367823655"/>
    <n v="1365231655"/>
    <x v="1"/>
    <n v="50"/>
    <n v="85.5"/>
    <x v="0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x v="0"/>
    <n v="1402642740"/>
    <n v="1399563953"/>
    <x v="1"/>
    <n v="59"/>
    <n v="64.25"/>
    <x v="0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x v="0"/>
    <n v="1341683211"/>
    <n v="1339091211"/>
    <x v="1"/>
    <n v="81"/>
    <n v="64.47"/>
    <x v="0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x v="0"/>
    <n v="1410017131"/>
    <n v="1406129131"/>
    <x v="1"/>
    <n v="508"/>
    <n v="118.2"/>
    <x v="0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x v="0"/>
    <n v="1316979167"/>
    <n v="1311795167"/>
    <x v="1"/>
    <n v="74"/>
    <n v="82.54"/>
    <x v="0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x v="0"/>
    <n v="1382658169"/>
    <n v="1380238969"/>
    <x v="1"/>
    <n v="141"/>
    <n v="34.17"/>
    <x v="0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x v="0"/>
    <n v="1409770107"/>
    <n v="1407178107"/>
    <x v="1"/>
    <n v="711"/>
    <n v="42.73"/>
    <x v="0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x v="0"/>
    <n v="1293857940"/>
    <n v="1288968886"/>
    <x v="1"/>
    <n v="141"/>
    <n v="94.49"/>
    <x v="0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x v="0"/>
    <n v="1385932652"/>
    <n v="1383337052"/>
    <x v="1"/>
    <n v="109"/>
    <n v="55.7"/>
    <x v="0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x v="0"/>
    <n v="1329084231"/>
    <n v="1326492231"/>
    <x v="1"/>
    <n v="361"/>
    <n v="98.03"/>
    <x v="0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x v="0"/>
    <n v="1301792590"/>
    <n v="1297562590"/>
    <x v="1"/>
    <n v="176"/>
    <n v="92.1"/>
    <x v="0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x v="0"/>
    <n v="1377960012"/>
    <n v="1375368012"/>
    <x v="1"/>
    <n v="670"/>
    <n v="38.18"/>
    <x v="0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x v="0"/>
    <n v="1402286340"/>
    <n v="1399504664"/>
    <x v="1"/>
    <n v="96"/>
    <n v="27.15"/>
    <x v="0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x v="0"/>
    <n v="1393445620"/>
    <n v="1390853620"/>
    <x v="1"/>
    <n v="74"/>
    <n v="50.69"/>
    <x v="0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n v="101"/>
    <x v="0"/>
    <x v="0"/>
    <n v="1390983227"/>
    <n v="1388391227"/>
    <x v="1"/>
    <n v="52"/>
    <n v="38.94"/>
    <x v="0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x v="5"/>
    <n v="1392574692"/>
    <n v="1389982692"/>
    <x v="1"/>
    <n v="105"/>
    <n v="77.64"/>
    <x v="0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n v="119"/>
    <x v="0"/>
    <x v="0"/>
    <n v="1396054800"/>
    <n v="1393034470"/>
    <x v="1"/>
    <n v="41"/>
    <n v="43.54"/>
    <x v="0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x v="0"/>
    <n v="1383062083"/>
    <n v="1380556483"/>
    <x v="1"/>
    <n v="34"/>
    <n v="31.82"/>
    <x v="0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x v="0"/>
    <n v="1291131815"/>
    <n v="1287071015"/>
    <x v="1"/>
    <n v="66"/>
    <n v="63.18"/>
    <x v="0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n v="100"/>
    <x v="0"/>
    <x v="0"/>
    <n v="1389474145"/>
    <n v="1386882145"/>
    <x v="1"/>
    <n v="50"/>
    <n v="190.9"/>
    <x v="0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x v="0"/>
    <n v="1374674558"/>
    <n v="1372082558"/>
    <x v="1"/>
    <n v="159"/>
    <n v="140.86000000000001"/>
    <x v="0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x v="0"/>
    <n v="1379708247"/>
    <n v="1377116247"/>
    <x v="1"/>
    <n v="182"/>
    <n v="76.92"/>
    <x v="0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x v="0"/>
    <n v="1460764800"/>
    <n v="1458157512"/>
    <x v="1"/>
    <n v="206"/>
    <n v="99.16"/>
    <x v="0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x v="0"/>
    <n v="1332704042"/>
    <n v="1327523642"/>
    <x v="1"/>
    <n v="169"/>
    <n v="67.88"/>
    <x v="0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x v="0"/>
    <n v="1384363459"/>
    <n v="1381767859"/>
    <x v="1"/>
    <n v="31"/>
    <n v="246.29"/>
    <x v="0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x v="0"/>
    <n v="1276574400"/>
    <n v="1270576379"/>
    <x v="1"/>
    <n v="28"/>
    <n v="189.29"/>
    <x v="0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x v="5"/>
    <n v="1409506291"/>
    <n v="1406914291"/>
    <x v="1"/>
    <n v="54"/>
    <n v="76.67"/>
    <x v="0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x v="0"/>
    <n v="1346344425"/>
    <n v="1343320425"/>
    <x v="1"/>
    <n v="467"/>
    <n v="82.96"/>
    <x v="0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x v="0"/>
    <n v="1375908587"/>
    <n v="1372884587"/>
    <x v="1"/>
    <n v="389"/>
    <n v="62.52"/>
    <x v="0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n v="104"/>
    <x v="0"/>
    <x v="0"/>
    <n v="1251777600"/>
    <n v="1247504047"/>
    <x v="1"/>
    <n v="68"/>
    <n v="46.07"/>
    <x v="0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x v="0"/>
    <n v="1346765347"/>
    <n v="1343741347"/>
    <x v="1"/>
    <n v="413"/>
    <n v="38.54"/>
    <x v="0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x v="0"/>
    <n v="1403661600"/>
    <n v="1401196766"/>
    <x v="1"/>
    <n v="190"/>
    <n v="53.01"/>
    <x v="0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x v="0"/>
    <n v="1395624170"/>
    <n v="1392171770"/>
    <x v="1"/>
    <n v="189"/>
    <n v="73.36"/>
    <x v="0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x v="0"/>
    <n v="1299003054"/>
    <n v="1291227054"/>
    <x v="1"/>
    <n v="130"/>
    <n v="127.98"/>
    <x v="0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x v="0"/>
    <n v="1375033836"/>
    <n v="1373305836"/>
    <x v="1"/>
    <n v="74"/>
    <n v="104.73"/>
    <x v="0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x v="0"/>
    <n v="1386565140"/>
    <n v="1383909855"/>
    <x v="1"/>
    <n v="274"/>
    <n v="67.67"/>
    <x v="0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x v="0"/>
    <n v="1362974400"/>
    <n v="1360948389"/>
    <x v="1"/>
    <n v="22"/>
    <n v="95.93"/>
    <x v="0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x v="0"/>
    <n v="1483203540"/>
    <n v="1481175482"/>
    <x v="0"/>
    <n v="31"/>
    <n v="65.16"/>
    <x v="0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x v="1"/>
    <n v="1434808775"/>
    <n v="1433512775"/>
    <x v="0"/>
    <n v="63"/>
    <n v="32.270000000000003"/>
    <x v="0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x v="1"/>
    <n v="1424181600"/>
    <n v="1423041227"/>
    <x v="0"/>
    <n v="20"/>
    <n v="81.25"/>
    <x v="0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x v="1"/>
    <n v="1434120856"/>
    <n v="1428936856"/>
    <x v="0"/>
    <n v="25"/>
    <n v="24.2"/>
    <x v="0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x v="0"/>
    <n v="1470801600"/>
    <n v="1468122163"/>
    <x v="0"/>
    <n v="61"/>
    <n v="65.87"/>
    <x v="0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n v="125"/>
    <x v="0"/>
    <x v="0"/>
    <n v="1483499645"/>
    <n v="1480907645"/>
    <x v="0"/>
    <n v="52"/>
    <n v="36.08"/>
    <x v="0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n v="109"/>
    <x v="0"/>
    <x v="0"/>
    <n v="1429772340"/>
    <n v="1427121931"/>
    <x v="0"/>
    <n v="86"/>
    <n v="44.19"/>
    <x v="0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x v="0"/>
    <n v="1428390000"/>
    <n v="1425224391"/>
    <x v="0"/>
    <n v="42"/>
    <n v="104.07"/>
    <x v="0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x v="1"/>
    <n v="1444172340"/>
    <n v="1441822828"/>
    <x v="0"/>
    <n v="52"/>
    <n v="35.96"/>
    <x v="0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x v="0"/>
    <n v="1447523371"/>
    <n v="1444927771"/>
    <x v="0"/>
    <n v="120"/>
    <n v="127.79"/>
    <x v="0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x v="1"/>
    <n v="1445252400"/>
    <n v="1443696797"/>
    <x v="0"/>
    <n v="22"/>
    <n v="27.73"/>
    <x v="0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x v="1"/>
    <n v="1438189200"/>
    <n v="1435585497"/>
    <x v="0"/>
    <n v="64"/>
    <n v="39.83"/>
    <x v="0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x v="1"/>
    <n v="1457914373"/>
    <n v="1456189973"/>
    <x v="0"/>
    <n v="23"/>
    <n v="52.17"/>
    <x v="0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x v="0"/>
    <n v="1462125358"/>
    <n v="1459533358"/>
    <x v="0"/>
    <n v="238"/>
    <n v="92.04"/>
    <x v="0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x v="1"/>
    <n v="1461860432"/>
    <n v="1459268432"/>
    <x v="0"/>
    <n v="33"/>
    <n v="63.42"/>
    <x v="0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x v="0"/>
    <n v="1436902359"/>
    <n v="1434310359"/>
    <x v="0"/>
    <n v="32"/>
    <n v="135.63"/>
    <x v="0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x v="0"/>
    <n v="1464807420"/>
    <n v="1461427938"/>
    <x v="0"/>
    <n v="24"/>
    <n v="168.75"/>
    <x v="0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x v="0"/>
    <n v="1437447600"/>
    <n v="1436551178"/>
    <x v="0"/>
    <n v="29"/>
    <n v="70.86"/>
    <x v="0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x v="0"/>
    <n v="1480559011"/>
    <n v="1477963411"/>
    <x v="0"/>
    <n v="50"/>
    <n v="50"/>
    <x v="0"/>
    <s v="theater/plays"/>
    <x v="1"/>
    <s v="plays"/>
    <x v="1302"/>
  </r>
  <r>
    <n v="1303"/>
    <s v="Forward Arena Theatre Company: Summer Season"/>
    <s v="Groundbreaking queer theatre."/>
    <n v="3500"/>
    <n v="4559.13"/>
    <x v="0"/>
    <n v="130"/>
    <x v="1"/>
    <x v="1"/>
    <n v="1469962800"/>
    <n v="1468578920"/>
    <x v="0"/>
    <n v="108"/>
    <n v="42.21"/>
    <x v="0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x v="1"/>
    <n v="1489376405"/>
    <n v="1484196005"/>
    <x v="0"/>
    <n v="104"/>
    <n v="152.41"/>
    <x v="1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x v="0"/>
    <n v="1469122200"/>
    <n v="1466611108"/>
    <x v="0"/>
    <n v="86"/>
    <n v="90.62"/>
    <x v="1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x v="0"/>
    <n v="1417690734"/>
    <n v="1415098734"/>
    <x v="0"/>
    <n v="356"/>
    <n v="201.6"/>
    <x v="1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n v="12"/>
    <x v="0"/>
    <x v="0"/>
    <n v="1455710679"/>
    <n v="1453118679"/>
    <x v="0"/>
    <n v="45"/>
    <n v="127.93"/>
    <x v="1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n v="11"/>
    <x v="0"/>
    <x v="0"/>
    <n v="1475937812"/>
    <n v="1472481812"/>
    <x v="0"/>
    <n v="38"/>
    <n v="29.89"/>
    <x v="1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n v="112"/>
    <x v="0"/>
    <x v="0"/>
    <n v="1444943468"/>
    <n v="1441919468"/>
    <x v="0"/>
    <n v="35"/>
    <n v="367.97"/>
    <x v="1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n v="16"/>
    <x v="0"/>
    <x v="0"/>
    <n v="1471622450"/>
    <n v="1467734450"/>
    <x v="0"/>
    <n v="24"/>
    <n v="129.16999999999999"/>
    <x v="1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x v="0"/>
    <n v="1480536919"/>
    <n v="1477509319"/>
    <x v="0"/>
    <n v="100"/>
    <n v="800.7"/>
    <x v="1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x v="0"/>
    <n v="1429375922"/>
    <n v="1426783922"/>
    <x v="0"/>
    <n v="1"/>
    <n v="28"/>
    <x v="1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x v="0"/>
    <n v="1457024514"/>
    <n v="1454432514"/>
    <x v="0"/>
    <n v="122"/>
    <n v="102.02"/>
    <x v="1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x v="0"/>
    <n v="1477065860"/>
    <n v="1471881860"/>
    <x v="0"/>
    <n v="11"/>
    <n v="184.36"/>
    <x v="1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x v="0"/>
    <n v="1446771600"/>
    <n v="1443700648"/>
    <x v="0"/>
    <n v="248"/>
    <n v="162.91999999999999"/>
    <x v="1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x v="0"/>
    <n v="1456700709"/>
    <n v="1453676709"/>
    <x v="0"/>
    <n v="1"/>
    <n v="1"/>
    <x v="1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x v="7"/>
    <n v="1469109600"/>
    <n v="1464586746"/>
    <x v="0"/>
    <n v="19"/>
    <n v="603.53"/>
    <x v="1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x v="0"/>
    <n v="1420938172"/>
    <n v="1418346172"/>
    <x v="0"/>
    <n v="135"/>
    <n v="45.41"/>
    <x v="1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x v="1"/>
    <n v="1405094400"/>
    <n v="1403810965"/>
    <x v="0"/>
    <n v="9"/>
    <n v="97.33"/>
    <x v="1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x v="3"/>
    <n v="1483138800"/>
    <n v="1480610046"/>
    <x v="0"/>
    <n v="3"/>
    <n v="167.67"/>
    <x v="1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x v="9"/>
    <n v="1482515937"/>
    <n v="1479923937"/>
    <x v="0"/>
    <n v="7"/>
    <n v="859.86"/>
    <x v="1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x v="1"/>
    <n v="1432223125"/>
    <n v="1429631125"/>
    <x v="0"/>
    <n v="4"/>
    <n v="26.5"/>
    <x v="1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x v="0"/>
    <n v="1461653700"/>
    <n v="1458665146"/>
    <x v="0"/>
    <n v="44"/>
    <n v="30.27"/>
    <x v="1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x v="0"/>
    <n v="1476371552"/>
    <n v="1473779552"/>
    <x v="0"/>
    <n v="90"/>
    <n v="54.67"/>
    <x v="1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x v="0"/>
    <n v="1483063435"/>
    <n v="1480471435"/>
    <x v="0"/>
    <n v="8"/>
    <n v="60.75"/>
    <x v="1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x v="0"/>
    <n v="1421348428"/>
    <n v="1417460428"/>
    <x v="0"/>
    <n v="11"/>
    <n v="102.73"/>
    <x v="1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x v="0"/>
    <n v="1432916235"/>
    <n v="1430324235"/>
    <x v="0"/>
    <n v="41"/>
    <n v="41.59"/>
    <x v="1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x v="0"/>
    <n v="1476458734"/>
    <n v="1472570734"/>
    <x v="0"/>
    <n v="15"/>
    <n v="116.53"/>
    <x v="1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x v="0"/>
    <n v="1417501145"/>
    <n v="1414041545"/>
    <x v="0"/>
    <n v="9"/>
    <n v="45.33"/>
    <x v="1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x v="0"/>
    <n v="1467432000"/>
    <n v="1464763109"/>
    <x v="0"/>
    <n v="50"/>
    <n v="157.46"/>
    <x v="1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x v="0"/>
    <n v="1471435554"/>
    <n v="1468843554"/>
    <x v="0"/>
    <n v="34"/>
    <n v="100.5"/>
    <x v="1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x v="11"/>
    <n v="1485480408"/>
    <n v="1482888408"/>
    <x v="0"/>
    <n v="0"/>
    <n v="0"/>
    <x v="1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x v="2"/>
    <n v="1405478025"/>
    <n v="1402886025"/>
    <x v="0"/>
    <n v="0"/>
    <n v="0"/>
    <x v="1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x v="0"/>
    <n v="1457721287"/>
    <n v="1455129287"/>
    <x v="0"/>
    <n v="276"/>
    <n v="51.82"/>
    <x v="1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x v="0"/>
    <n v="1449354502"/>
    <n v="1446762502"/>
    <x v="0"/>
    <n v="16"/>
    <n v="308.75"/>
    <x v="1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x v="0"/>
    <n v="1418849028"/>
    <n v="1415825028"/>
    <x v="0"/>
    <n v="224"/>
    <n v="379.23"/>
    <x v="1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x v="0"/>
    <n v="1488549079"/>
    <n v="1485957079"/>
    <x v="0"/>
    <n v="140"/>
    <n v="176.36"/>
    <x v="1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x v="0"/>
    <n v="1438543033"/>
    <n v="1435951033"/>
    <x v="0"/>
    <n v="15"/>
    <n v="66.069999999999993"/>
    <x v="1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n v="7"/>
    <x v="0"/>
    <x v="0"/>
    <n v="1418056315"/>
    <n v="1414164715"/>
    <x v="0"/>
    <n v="37"/>
    <n v="89.65"/>
    <x v="1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n v="0"/>
    <x v="0"/>
    <x v="0"/>
    <n v="1408112253"/>
    <n v="1405520253"/>
    <x v="0"/>
    <n v="0"/>
    <n v="0"/>
    <x v="1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x v="1"/>
    <n v="1475333917"/>
    <n v="1472569117"/>
    <x v="0"/>
    <n v="46"/>
    <n v="382.39"/>
    <x v="1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x v="0"/>
    <n v="1437161739"/>
    <n v="1434569739"/>
    <x v="0"/>
    <n v="1"/>
    <n v="100"/>
    <x v="1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x v="0"/>
    <n v="1471579140"/>
    <n v="1466512683"/>
    <x v="0"/>
    <n v="323"/>
    <n v="158.36000000000001"/>
    <x v="1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x v="5"/>
    <n v="1467313039"/>
    <n v="1464807439"/>
    <x v="0"/>
    <n v="139"/>
    <n v="40.76"/>
    <x v="0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x v="0"/>
    <n v="1405366359"/>
    <n v="1402342359"/>
    <x v="0"/>
    <n v="7"/>
    <n v="53.57"/>
    <x v="0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x v="0"/>
    <n v="1372297751"/>
    <n v="1369705751"/>
    <x v="0"/>
    <n v="149"/>
    <n v="48.45"/>
    <x v="0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x v="0"/>
    <n v="1425741525"/>
    <n v="1423149525"/>
    <x v="0"/>
    <n v="31"/>
    <n v="82.42"/>
    <x v="0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x v="0"/>
    <n v="1418904533"/>
    <n v="1416485333"/>
    <x v="0"/>
    <n v="26"/>
    <n v="230.19"/>
    <x v="0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x v="5"/>
    <n v="1450249140"/>
    <n v="1447055935"/>
    <x v="0"/>
    <n v="172"/>
    <n v="59.36"/>
    <x v="0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x v="0"/>
    <n v="1451089134"/>
    <n v="1448497134"/>
    <x v="0"/>
    <n v="78"/>
    <n v="66.7"/>
    <x v="0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x v="0"/>
    <n v="1455299144"/>
    <n v="1452707144"/>
    <x v="0"/>
    <n v="120"/>
    <n v="168.78"/>
    <x v="0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x v="0"/>
    <n v="1441425540"/>
    <n v="1436968366"/>
    <x v="0"/>
    <n v="227"/>
    <n v="59.97"/>
    <x v="0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x v="0"/>
    <n v="1362960000"/>
    <n v="1359946188"/>
    <x v="0"/>
    <n v="42"/>
    <n v="31.81"/>
    <x v="0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x v="1"/>
    <n v="1465672979"/>
    <n v="1463080979"/>
    <x v="0"/>
    <n v="64"/>
    <n v="24.42"/>
    <x v="0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x v="1"/>
    <n v="1354269600"/>
    <n v="1351663605"/>
    <x v="0"/>
    <n v="121"/>
    <n v="25.35"/>
    <x v="0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x v="0"/>
    <n v="1372985760"/>
    <n v="1370393760"/>
    <x v="0"/>
    <n v="87"/>
    <n v="71.44"/>
    <x v="0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x v="0"/>
    <n v="1362117540"/>
    <n v="1359587137"/>
    <x v="0"/>
    <n v="65"/>
    <n v="38.549999999999997"/>
    <x v="0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x v="0"/>
    <n v="1309009323"/>
    <n v="1306417323"/>
    <x v="0"/>
    <n v="49"/>
    <n v="68.37"/>
    <x v="0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x v="0"/>
    <n v="1309980790"/>
    <n v="1304623990"/>
    <x v="0"/>
    <n v="19"/>
    <n v="40.21"/>
    <x v="0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n v="173"/>
    <x v="0"/>
    <x v="0"/>
    <n v="1343943420"/>
    <n v="1341524220"/>
    <x v="0"/>
    <n v="81"/>
    <n v="32.07"/>
    <x v="0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x v="1"/>
    <n v="1403370772"/>
    <n v="1400778772"/>
    <x v="0"/>
    <n v="264"/>
    <n v="28.63"/>
    <x v="0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x v="0"/>
    <n v="1378592731"/>
    <n v="1373408731"/>
    <x v="0"/>
    <n v="25"/>
    <n v="43.64"/>
    <x v="0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x v="0"/>
    <n v="1455523140"/>
    <n v="1453925727"/>
    <x v="0"/>
    <n v="5"/>
    <n v="40"/>
    <x v="0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x v="7"/>
    <n v="1420648906"/>
    <n v="1415464906"/>
    <x v="0"/>
    <n v="144"/>
    <n v="346.04"/>
    <x v="0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x v="0"/>
    <n v="1426523752"/>
    <n v="1423935352"/>
    <x v="0"/>
    <n v="92"/>
    <n v="81.739999999999995"/>
    <x v="0"/>
    <s v="music/rock"/>
    <x v="4"/>
    <s v="rock"/>
    <x v="1365"/>
  </r>
  <r>
    <n v="1366"/>
    <s v="Kick It! A Tribute to the A.K.s"/>
    <s v="A musical memorial for Alexi Petersen."/>
    <n v="7500"/>
    <n v="9486.69"/>
    <x v="0"/>
    <n v="126"/>
    <x v="0"/>
    <x v="0"/>
    <n v="1417049663"/>
    <n v="1413158063"/>
    <x v="0"/>
    <n v="147"/>
    <n v="64.540000000000006"/>
    <x v="0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x v="0"/>
    <n v="1447463050"/>
    <n v="1444867450"/>
    <x v="0"/>
    <n v="90"/>
    <n v="63.48"/>
    <x v="0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x v="0"/>
    <n v="1434342894"/>
    <n v="1432269294"/>
    <x v="0"/>
    <n v="87"/>
    <n v="63.62"/>
    <x v="0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x v="0"/>
    <n v="1397225746"/>
    <n v="1394633746"/>
    <x v="0"/>
    <n v="406"/>
    <n v="83.97"/>
    <x v="0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n v="104"/>
    <x v="0"/>
    <x v="0"/>
    <n v="1381881890"/>
    <n v="1380585890"/>
    <x v="0"/>
    <n v="20"/>
    <n v="77.75"/>
    <x v="0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x v="0"/>
    <n v="1431022342"/>
    <n v="1428430342"/>
    <x v="0"/>
    <n v="70"/>
    <n v="107.07"/>
    <x v="0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n v="124"/>
    <x v="0"/>
    <x v="0"/>
    <n v="1342115132"/>
    <n v="1339523132"/>
    <x v="0"/>
    <n v="16"/>
    <n v="38.75"/>
    <x v="0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n v="105"/>
    <x v="0"/>
    <x v="0"/>
    <n v="1483138233"/>
    <n v="1480546233"/>
    <x v="0"/>
    <n v="52"/>
    <n v="201.94"/>
    <x v="0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x v="0"/>
    <n v="1458874388"/>
    <n v="1456285988"/>
    <x v="0"/>
    <n v="66"/>
    <n v="43.06"/>
    <x v="0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x v="3"/>
    <n v="1484444119"/>
    <n v="1481852119"/>
    <x v="0"/>
    <n v="109"/>
    <n v="62.87"/>
    <x v="0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n v="252"/>
    <x v="1"/>
    <x v="1"/>
    <n v="1480784606"/>
    <n v="1478189006"/>
    <x v="0"/>
    <n v="168"/>
    <n v="55.61"/>
    <x v="0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x v="0"/>
    <n v="1486095060"/>
    <n v="1484198170"/>
    <x v="0"/>
    <n v="31"/>
    <n v="48.71"/>
    <x v="0"/>
    <s v="music/rock"/>
    <x v="4"/>
    <s v="rock"/>
    <x v="1377"/>
  </r>
  <r>
    <n v="1378"/>
    <s v="SIX BY SEVEN"/>
    <s v="A psychedelic post rock masterpiece!"/>
    <n v="2000"/>
    <n v="4067"/>
    <x v="0"/>
    <n v="203"/>
    <x v="1"/>
    <x v="1"/>
    <n v="1470075210"/>
    <n v="1468779210"/>
    <x v="0"/>
    <n v="133"/>
    <n v="30.58"/>
    <x v="0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n v="112"/>
    <x v="0"/>
    <x v="0"/>
    <n v="1433504876"/>
    <n v="1430912876"/>
    <x v="0"/>
    <n v="151"/>
    <n v="73.91"/>
    <x v="0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n v="424"/>
    <x v="0"/>
    <x v="0"/>
    <n v="1433815200"/>
    <n v="1431886706"/>
    <x v="0"/>
    <n v="5"/>
    <n v="21.2"/>
    <x v="0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x v="0"/>
    <n v="1482988125"/>
    <n v="1480396125"/>
    <x v="0"/>
    <n v="73"/>
    <n v="73.36"/>
    <x v="0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x v="0"/>
    <n v="1367867536"/>
    <n v="1365275536"/>
    <x v="0"/>
    <n v="148"/>
    <n v="56.41"/>
    <x v="0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x v="5"/>
    <n v="1482457678"/>
    <n v="1480729678"/>
    <x v="0"/>
    <n v="93"/>
    <n v="50.25"/>
    <x v="0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x v="0"/>
    <n v="1436117922"/>
    <n v="1433525922"/>
    <x v="0"/>
    <n v="63"/>
    <n v="68.94"/>
    <x v="0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x v="3"/>
    <n v="1461931860"/>
    <n v="1457109121"/>
    <x v="0"/>
    <n v="134"/>
    <n v="65.91"/>
    <x v="0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n v="219"/>
    <x v="0"/>
    <x v="0"/>
    <n v="1438183889"/>
    <n v="1435591889"/>
    <x v="0"/>
    <n v="14"/>
    <n v="62.5"/>
    <x v="0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x v="0"/>
    <n v="1433305800"/>
    <n v="1430604395"/>
    <x v="0"/>
    <n v="78"/>
    <n v="70.06"/>
    <x v="0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x v="0"/>
    <n v="1476720840"/>
    <n v="1474469117"/>
    <x v="0"/>
    <n v="112"/>
    <n v="60.18"/>
    <x v="0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n v="145"/>
    <x v="1"/>
    <x v="1"/>
    <n v="1471087957"/>
    <n v="1468495957"/>
    <x v="0"/>
    <n v="34"/>
    <n v="21.38"/>
    <x v="0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x v="0"/>
    <n v="1430154720"/>
    <n v="1427224606"/>
    <x v="0"/>
    <n v="19"/>
    <n v="160.79"/>
    <x v="0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n v="110"/>
    <x v="0"/>
    <x v="0"/>
    <n v="1440219540"/>
    <n v="1436369818"/>
    <x v="0"/>
    <n v="13"/>
    <n v="42.38"/>
    <x v="0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n v="114"/>
    <x v="0"/>
    <x v="0"/>
    <n v="1456976586"/>
    <n v="1454298186"/>
    <x v="0"/>
    <n v="104"/>
    <n v="27.32"/>
    <x v="0"/>
    <s v="music/rock"/>
    <x v="4"/>
    <s v="rock"/>
    <x v="1392"/>
  </r>
  <r>
    <n v="1393"/>
    <s v="WolfHunt | Social Commentary Rock Project"/>
    <s v="Rock n' Roll tales of our times"/>
    <n v="10000"/>
    <n v="10235"/>
    <x v="0"/>
    <n v="102"/>
    <x v="0"/>
    <x v="0"/>
    <n v="1470068523"/>
    <n v="1467476523"/>
    <x v="0"/>
    <n v="52"/>
    <n v="196.83"/>
    <x v="0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x v="0"/>
    <n v="1488337200"/>
    <n v="1484623726"/>
    <x v="0"/>
    <n v="17"/>
    <n v="53.88"/>
    <x v="0"/>
    <s v="music/rock"/>
    <x v="4"/>
    <s v="rock"/>
    <x v="1394"/>
  </r>
  <r>
    <n v="1395"/>
    <s v="Quiet Oaks Full Length Album"/>
    <s v="Help Quiet Oaks record their debut album!!!"/>
    <n v="3500"/>
    <n v="3916"/>
    <x v="0"/>
    <n v="112"/>
    <x v="0"/>
    <x v="0"/>
    <n v="1484430481"/>
    <n v="1481838481"/>
    <x v="0"/>
    <n v="82"/>
    <n v="47.76"/>
    <x v="0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x v="0"/>
    <n v="1423871882"/>
    <n v="1421279882"/>
    <x v="0"/>
    <n v="73"/>
    <n v="88.19"/>
    <x v="0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x v="0"/>
    <n v="1477603140"/>
    <n v="1475013710"/>
    <x v="0"/>
    <n v="158"/>
    <n v="72.06"/>
    <x v="0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x v="0"/>
    <n v="1467752334"/>
    <n v="1465160334"/>
    <x v="0"/>
    <n v="65"/>
    <n v="74.25"/>
    <x v="0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x v="0"/>
    <n v="1412640373"/>
    <n v="1410048373"/>
    <x v="0"/>
    <n v="184"/>
    <n v="61.7"/>
    <x v="0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x v="1"/>
    <n v="1465709400"/>
    <n v="1462695073"/>
    <x v="0"/>
    <n v="34"/>
    <n v="17.239999999999998"/>
    <x v="0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x v="0"/>
    <n v="1369612474"/>
    <n v="1367798074"/>
    <x v="0"/>
    <n v="240"/>
    <n v="51.72"/>
    <x v="0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x v="1"/>
    <n v="1430439411"/>
    <n v="1425259011"/>
    <x v="0"/>
    <n v="113"/>
    <n v="24.15"/>
    <x v="0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x v="0"/>
    <n v="1374802235"/>
    <n v="1372210235"/>
    <x v="0"/>
    <n v="66"/>
    <n v="62.17"/>
    <x v="0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x v="1"/>
    <n v="1424607285"/>
    <n v="1422447285"/>
    <x v="1"/>
    <n v="5"/>
    <n v="48.2"/>
    <x v="1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n v="0"/>
    <x v="0"/>
    <x v="0"/>
    <n v="1417195201"/>
    <n v="1414599601"/>
    <x v="1"/>
    <n v="17"/>
    <n v="6.18"/>
    <x v="1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n v="0"/>
    <x v="13"/>
    <x v="3"/>
    <n v="1449914400"/>
    <n v="1445336607"/>
    <x v="0"/>
    <n v="3"/>
    <n v="5"/>
    <x v="1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x v="0"/>
    <n v="1407847978"/>
    <n v="1405687978"/>
    <x v="0"/>
    <n v="2"/>
    <n v="7.5"/>
    <x v="1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x v="1"/>
    <n v="1447451756"/>
    <n v="1444856156"/>
    <x v="0"/>
    <n v="6"/>
    <n v="12"/>
    <x v="1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x v="0"/>
    <n v="1420085535"/>
    <n v="1414897935"/>
    <x v="0"/>
    <n v="0"/>
    <n v="0"/>
    <x v="1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x v="3"/>
    <n v="1464939520"/>
    <n v="1461051520"/>
    <x v="0"/>
    <n v="1"/>
    <n v="1"/>
    <x v="1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x v="1"/>
    <n v="1423185900"/>
    <n v="1420766700"/>
    <x v="0"/>
    <n v="3"/>
    <n v="2.33"/>
    <x v="1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x v="0"/>
    <n v="1417656699"/>
    <n v="1415064699"/>
    <x v="0"/>
    <n v="13"/>
    <n v="24.62"/>
    <x v="1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x v="3"/>
    <n v="1455964170"/>
    <n v="1450780170"/>
    <x v="0"/>
    <n v="1"/>
    <n v="100"/>
    <x v="1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x v="0"/>
    <n v="1483423467"/>
    <n v="1480831467"/>
    <x v="0"/>
    <n v="1"/>
    <n v="1"/>
    <x v="1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x v="0"/>
    <n v="1439741591"/>
    <n v="1436285591"/>
    <x v="0"/>
    <n v="9"/>
    <n v="88.89"/>
    <x v="1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x v="0"/>
    <n v="1448147619"/>
    <n v="1445552019"/>
    <x v="0"/>
    <n v="0"/>
    <n v="0"/>
    <x v="1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x v="0"/>
    <n v="1442315460"/>
    <n v="1439696174"/>
    <x v="0"/>
    <n v="2"/>
    <n v="27.5"/>
    <x v="1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x v="3"/>
    <n v="1456397834"/>
    <n v="1453805834"/>
    <x v="0"/>
    <n v="1"/>
    <n v="6"/>
    <x v="1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x v="0"/>
    <n v="1476010619"/>
    <n v="1473418619"/>
    <x v="0"/>
    <n v="10"/>
    <n v="44.5"/>
    <x v="1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n v="3"/>
    <x v="0"/>
    <x v="0"/>
    <n v="1467129686"/>
    <n v="1464969686"/>
    <x v="0"/>
    <n v="3"/>
    <n v="1"/>
    <x v="1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x v="9"/>
    <n v="1423432709"/>
    <n v="1420840709"/>
    <x v="0"/>
    <n v="2"/>
    <n v="100"/>
    <x v="1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x v="4"/>
    <n v="1474436704"/>
    <n v="1471844704"/>
    <x v="0"/>
    <n v="2"/>
    <n v="13"/>
    <x v="1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x v="2"/>
    <n v="1451637531"/>
    <n v="1449045531"/>
    <x v="0"/>
    <n v="1"/>
    <n v="100"/>
    <x v="1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x v="0"/>
    <n v="1479233602"/>
    <n v="1478106802"/>
    <x v="0"/>
    <n v="14"/>
    <n v="109.07"/>
    <x v="1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x v="0"/>
    <n v="1430276959"/>
    <n v="1427684959"/>
    <x v="0"/>
    <n v="0"/>
    <n v="0"/>
    <x v="1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x v="3"/>
    <n v="1440408120"/>
    <n v="1435224120"/>
    <x v="0"/>
    <n v="0"/>
    <n v="0"/>
    <x v="1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x v="3"/>
    <n v="1474230385"/>
    <n v="1471638385"/>
    <x v="0"/>
    <n v="4"/>
    <n v="104.75"/>
    <x v="1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x v="3"/>
    <n v="1459584417"/>
    <n v="1456996017"/>
    <x v="0"/>
    <n v="3"/>
    <n v="15"/>
    <x v="1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n v="0"/>
    <x v="0"/>
    <x v="0"/>
    <n v="1428629242"/>
    <n v="1426037242"/>
    <x v="0"/>
    <n v="0"/>
    <n v="0"/>
    <x v="1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x v="0"/>
    <n v="1419017488"/>
    <n v="1416339088"/>
    <x v="0"/>
    <n v="5"/>
    <n v="80.599999999999994"/>
    <x v="1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x v="0"/>
    <n v="1448517816"/>
    <n v="1445922216"/>
    <x v="0"/>
    <n v="47"/>
    <n v="115.55"/>
    <x v="1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x v="0"/>
    <n v="1437417828"/>
    <n v="1434825828"/>
    <x v="0"/>
    <n v="0"/>
    <n v="0"/>
    <x v="1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x v="3"/>
    <n v="1481367600"/>
    <n v="1477839675"/>
    <x v="0"/>
    <n v="10"/>
    <n v="80.5"/>
    <x v="1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x v="7"/>
    <n v="1433775600"/>
    <n v="1431973478"/>
    <x v="0"/>
    <n v="11"/>
    <n v="744.55"/>
    <x v="1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x v="3"/>
    <n v="1444589020"/>
    <n v="1441997020"/>
    <x v="0"/>
    <n v="2"/>
    <n v="7.5"/>
    <x v="1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x v="3"/>
    <n v="1456043057"/>
    <n v="1453451057"/>
    <x v="0"/>
    <n v="2"/>
    <n v="38.5"/>
    <x v="1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x v="0"/>
    <n v="1405227540"/>
    <n v="1402058739"/>
    <x v="0"/>
    <n v="22"/>
    <n v="36.68"/>
    <x v="1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x v="7"/>
    <n v="1461765300"/>
    <n v="1459198499"/>
    <x v="0"/>
    <n v="8"/>
    <n v="75"/>
    <x v="1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x v="5"/>
    <n v="1425758101"/>
    <n v="1423166101"/>
    <x v="0"/>
    <n v="6"/>
    <n v="30"/>
    <x v="1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x v="3"/>
    <n v="1464285463"/>
    <n v="1461693463"/>
    <x v="0"/>
    <n v="1"/>
    <n v="1"/>
    <x v="1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x v="1"/>
    <n v="1441995769"/>
    <n v="1436811769"/>
    <x v="0"/>
    <n v="3"/>
    <n v="673.33"/>
    <x v="1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x v="0"/>
    <n v="1464190158"/>
    <n v="1461598158"/>
    <x v="0"/>
    <n v="0"/>
    <n v="0"/>
    <x v="1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x v="3"/>
    <n v="1483395209"/>
    <n v="1480803209"/>
    <x v="0"/>
    <n v="0"/>
    <n v="0"/>
    <x v="1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x v="3"/>
    <n v="1442091462"/>
    <n v="1436907462"/>
    <x v="0"/>
    <n v="0"/>
    <n v="0"/>
    <x v="1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x v="3"/>
    <n v="1434286855"/>
    <n v="1431694855"/>
    <x v="0"/>
    <n v="0"/>
    <n v="0"/>
    <x v="1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x v="3"/>
    <n v="1461235478"/>
    <n v="1459507478"/>
    <x v="0"/>
    <n v="0"/>
    <n v="0"/>
    <x v="1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n v="0"/>
    <x v="0"/>
    <x v="0"/>
    <n v="1467999134"/>
    <n v="1465407134"/>
    <x v="0"/>
    <n v="3"/>
    <n v="25"/>
    <x v="1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x v="2"/>
    <n v="1432272300"/>
    <n v="1429655318"/>
    <x v="0"/>
    <n v="0"/>
    <n v="0"/>
    <x v="1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x v="0"/>
    <n v="1431286105"/>
    <n v="1427138905"/>
    <x v="0"/>
    <n v="0"/>
    <n v="0"/>
    <x v="1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x v="0"/>
    <n v="1455941197"/>
    <n v="1453349197"/>
    <x v="0"/>
    <n v="1"/>
    <n v="1"/>
    <x v="1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x v="0"/>
    <n v="1416355259"/>
    <n v="1413759659"/>
    <x v="0"/>
    <n v="2"/>
    <n v="1"/>
    <x v="1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n v="0"/>
    <x v="0"/>
    <x v="0"/>
    <n v="1406566363"/>
    <n v="1403974363"/>
    <x v="0"/>
    <n v="0"/>
    <n v="0"/>
    <x v="1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x v="3"/>
    <n v="1492270947"/>
    <n v="1488386547"/>
    <x v="0"/>
    <n v="0"/>
    <n v="0"/>
    <x v="1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x v="3"/>
    <n v="1461535140"/>
    <n v="1459716480"/>
    <x v="0"/>
    <n v="1"/>
    <n v="15"/>
    <x v="1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x v="0"/>
    <n v="1409924340"/>
    <n v="1405181320"/>
    <x v="0"/>
    <n v="7"/>
    <n v="225"/>
    <x v="1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n v="3"/>
    <x v="13"/>
    <x v="3"/>
    <n v="1483459365"/>
    <n v="1480867365"/>
    <x v="0"/>
    <n v="3"/>
    <n v="48.33"/>
    <x v="1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n v="0"/>
    <x v="0"/>
    <x v="0"/>
    <n v="1447281044"/>
    <n v="1444685444"/>
    <x v="0"/>
    <n v="0"/>
    <n v="0"/>
    <x v="1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x v="0"/>
    <n v="1407729600"/>
    <n v="1405097760"/>
    <x v="0"/>
    <n v="0"/>
    <n v="0"/>
    <x v="1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x v="7"/>
    <n v="1449077100"/>
    <n v="1446612896"/>
    <x v="0"/>
    <n v="0"/>
    <n v="0"/>
    <x v="1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n v="0"/>
    <x v="0"/>
    <x v="0"/>
    <n v="1417391100"/>
    <n v="1412371898"/>
    <x v="0"/>
    <n v="0"/>
    <n v="0"/>
    <x v="1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n v="101"/>
    <x v="0"/>
    <x v="0"/>
    <n v="1413849600"/>
    <n v="1410967754"/>
    <x v="1"/>
    <n v="340"/>
    <n v="44.67"/>
    <x v="0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n v="109"/>
    <x v="0"/>
    <x v="0"/>
    <n v="1365609271"/>
    <n v="1363017271"/>
    <x v="1"/>
    <n v="150"/>
    <n v="28.94"/>
    <x v="0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x v="0"/>
    <n v="1365367938"/>
    <n v="1361483538"/>
    <x v="1"/>
    <n v="25"/>
    <n v="35.44"/>
    <x v="0"/>
    <s v="publishing/radio &amp; podcasts"/>
    <x v="3"/>
    <s v="radio &amp; podcasts"/>
    <x v="1463"/>
  </r>
  <r>
    <n v="1464"/>
    <s v="Science Studio"/>
    <s v="The Best Science Media on the Web"/>
    <n v="5000"/>
    <n v="8160"/>
    <x v="0"/>
    <n v="163"/>
    <x v="0"/>
    <x v="0"/>
    <n v="1361029958"/>
    <n v="1358437958"/>
    <x v="1"/>
    <n v="234"/>
    <n v="34.869999999999997"/>
    <x v="0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x v="0"/>
    <n v="1332385200"/>
    <n v="1329759452"/>
    <x v="1"/>
    <n v="2602"/>
    <n v="52.62"/>
    <x v="0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x v="0"/>
    <n v="1452574800"/>
    <n v="1449029266"/>
    <x v="1"/>
    <n v="248"/>
    <n v="69.599999999999994"/>
    <x v="0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n v="115"/>
    <x v="0"/>
    <x v="0"/>
    <n v="1332699285"/>
    <n v="1327518885"/>
    <x v="1"/>
    <n v="600"/>
    <n v="76.72"/>
    <x v="0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x v="0"/>
    <n v="1307838049"/>
    <n v="1302654049"/>
    <x v="1"/>
    <n v="293"/>
    <n v="33.19"/>
    <x v="0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n v="108"/>
    <x v="0"/>
    <x v="0"/>
    <n v="1360938109"/>
    <n v="1358346109"/>
    <x v="1"/>
    <n v="321"/>
    <n v="149.46"/>
    <x v="0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x v="0"/>
    <n v="1356724263"/>
    <n v="1354909863"/>
    <x v="1"/>
    <n v="81"/>
    <n v="23.17"/>
    <x v="0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x v="0"/>
    <n v="1428620334"/>
    <n v="1426028334"/>
    <x v="1"/>
    <n v="343"/>
    <n v="96.88"/>
    <x v="0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x v="0"/>
    <n v="1381928503"/>
    <n v="1379336503"/>
    <x v="1"/>
    <n v="336"/>
    <n v="103.2"/>
    <x v="0"/>
    <s v="publishing/radio &amp; podcasts"/>
    <x v="3"/>
    <s v="radio &amp; podcasts"/>
    <x v="1472"/>
  </r>
  <r>
    <n v="1473"/>
    <s v="ONE LOVES ONLY FORM"/>
    <s v="Public Radio Project"/>
    <n v="1500"/>
    <n v="1807.74"/>
    <x v="0"/>
    <n v="121"/>
    <x v="0"/>
    <x v="0"/>
    <n v="1330644639"/>
    <n v="1328052639"/>
    <x v="1"/>
    <n v="47"/>
    <n v="38.46"/>
    <x v="0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x v="0"/>
    <n v="1379093292"/>
    <n v="1376501292"/>
    <x v="1"/>
    <n v="76"/>
    <n v="44.32"/>
    <x v="0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x v="0"/>
    <n v="1419051540"/>
    <n v="1416244863"/>
    <x v="1"/>
    <n v="441"/>
    <n v="64.17"/>
    <x v="0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n v="662"/>
    <x v="0"/>
    <x v="0"/>
    <n v="1315616422"/>
    <n v="1313024422"/>
    <x v="1"/>
    <n v="916"/>
    <n v="43.33"/>
    <x v="0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x v="0"/>
    <n v="1324609200"/>
    <n v="1319467604"/>
    <x v="1"/>
    <n v="369"/>
    <n v="90.5"/>
    <x v="0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x v="0"/>
    <n v="1368564913"/>
    <n v="1367355313"/>
    <x v="1"/>
    <n v="20242"/>
    <n v="29.19"/>
    <x v="0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x v="0"/>
    <n v="1399694340"/>
    <n v="1398448389"/>
    <x v="1"/>
    <n v="71"/>
    <n v="30.96"/>
    <x v="0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x v="0"/>
    <n v="1374858000"/>
    <n v="1373408699"/>
    <x v="1"/>
    <n v="635"/>
    <n v="92.16"/>
    <x v="0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x v="5"/>
    <n v="1383430145"/>
    <n v="1380838145"/>
    <x v="0"/>
    <n v="6"/>
    <n v="17.5"/>
    <x v="1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x v="0"/>
    <n v="1347004260"/>
    <n v="1345062936"/>
    <x v="0"/>
    <n v="1"/>
    <n v="5"/>
    <x v="1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x v="0"/>
    <n v="1469162275"/>
    <n v="1467002275"/>
    <x v="0"/>
    <n v="2"/>
    <n v="25"/>
    <x v="1"/>
    <s v="publishing/fiction"/>
    <x v="3"/>
    <s v="fiction"/>
    <x v="1483"/>
  </r>
  <r>
    <n v="1484"/>
    <s v="a book called filtered down thru the stars"/>
    <s v="The mussings of an old wizard"/>
    <n v="2000"/>
    <n v="0"/>
    <x v="2"/>
    <n v="0"/>
    <x v="0"/>
    <x v="0"/>
    <n v="1342882260"/>
    <n v="1337834963"/>
    <x v="0"/>
    <n v="0"/>
    <n v="0"/>
    <x v="1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x v="0"/>
    <n v="1434827173"/>
    <n v="1430939173"/>
    <x v="0"/>
    <n v="3"/>
    <n v="50"/>
    <x v="1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x v="0"/>
    <n v="1425009761"/>
    <n v="1422417761"/>
    <x v="0"/>
    <n v="3"/>
    <n v="16"/>
    <x v="1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x v="0"/>
    <n v="1470175271"/>
    <n v="1467583271"/>
    <x v="0"/>
    <n v="0"/>
    <n v="0"/>
    <x v="1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n v="2"/>
    <x v="2"/>
    <x v="2"/>
    <n v="1388928660"/>
    <n v="1386336660"/>
    <x v="0"/>
    <n v="6"/>
    <n v="60"/>
    <x v="1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x v="0"/>
    <n v="1352994052"/>
    <n v="1350398452"/>
    <x v="0"/>
    <n v="0"/>
    <n v="0"/>
    <x v="1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x v="0"/>
    <n v="1380720474"/>
    <n v="1378214874"/>
    <x v="0"/>
    <n v="19"/>
    <n v="47.11"/>
    <x v="1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x v="0"/>
    <n v="1424014680"/>
    <n v="1418922443"/>
    <x v="0"/>
    <n v="1"/>
    <n v="100"/>
    <x v="1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x v="0"/>
    <n v="1308431646"/>
    <n v="1305839646"/>
    <x v="0"/>
    <n v="2"/>
    <n v="15"/>
    <x v="1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n v="0"/>
    <x v="0"/>
    <x v="0"/>
    <n v="1371415675"/>
    <n v="1368823675"/>
    <x v="0"/>
    <n v="0"/>
    <n v="0"/>
    <x v="1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x v="0"/>
    <n v="1428075480"/>
    <n v="1425489613"/>
    <x v="0"/>
    <n v="11"/>
    <n v="40.450000000000003"/>
    <x v="1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n v="0"/>
    <x v="0"/>
    <x v="0"/>
    <n v="1314471431"/>
    <n v="1311879431"/>
    <x v="0"/>
    <n v="0"/>
    <n v="0"/>
    <x v="1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x v="0"/>
    <n v="1410866659"/>
    <n v="1405682659"/>
    <x v="0"/>
    <n v="0"/>
    <n v="0"/>
    <x v="1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x v="0"/>
    <n v="1375299780"/>
    <n v="1371655522"/>
    <x v="0"/>
    <n v="1"/>
    <n v="1"/>
    <x v="1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x v="0"/>
    <n v="1409787378"/>
    <n v="1405899378"/>
    <x v="0"/>
    <n v="3"/>
    <n v="19"/>
    <x v="1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x v="0"/>
    <n v="1470355833"/>
    <n v="1465171833"/>
    <x v="0"/>
    <n v="1"/>
    <n v="5"/>
    <x v="1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x v="0"/>
    <n v="1367444557"/>
    <n v="1364852557"/>
    <x v="0"/>
    <n v="15"/>
    <n v="46.73"/>
    <x v="1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n v="166"/>
    <x v="5"/>
    <x v="5"/>
    <n v="1436364023"/>
    <n v="1433772023"/>
    <x v="1"/>
    <n v="885"/>
    <n v="97.73"/>
    <x v="0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x v="1"/>
    <n v="1458943200"/>
    <n v="1456491680"/>
    <x v="1"/>
    <n v="329"/>
    <n v="67.84"/>
    <x v="0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x v="3"/>
    <n v="1477210801"/>
    <n v="1472026801"/>
    <x v="1"/>
    <n v="71"/>
    <n v="56.98"/>
    <x v="0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n v="278"/>
    <x v="1"/>
    <x v="1"/>
    <n v="1402389180"/>
    <n v="1399996024"/>
    <x v="1"/>
    <n v="269"/>
    <n v="67.16"/>
    <x v="0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x v="3"/>
    <n v="1458676860"/>
    <n v="1455446303"/>
    <x v="1"/>
    <n v="345"/>
    <n v="48.04"/>
    <x v="0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x v="1"/>
    <n v="1406227904"/>
    <n v="1403635904"/>
    <x v="1"/>
    <n v="43"/>
    <n v="38.86"/>
    <x v="0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x v="0"/>
    <n v="1273911000"/>
    <n v="1268822909"/>
    <x v="1"/>
    <n v="33"/>
    <n v="78.180000000000007"/>
    <x v="0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x v="0"/>
    <n v="1403880281"/>
    <n v="1401201881"/>
    <x v="1"/>
    <n v="211"/>
    <n v="97.11"/>
    <x v="0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x v="3"/>
    <n v="1487113140"/>
    <n v="1484570885"/>
    <x v="1"/>
    <n v="196"/>
    <n v="110.39"/>
    <x v="0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x v="1"/>
    <n v="1405761278"/>
    <n v="1403169278"/>
    <x v="1"/>
    <n v="405"/>
    <n v="39.92"/>
    <x v="0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x v="0"/>
    <n v="1447858804"/>
    <n v="1445263204"/>
    <x v="1"/>
    <n v="206"/>
    <n v="75.98"/>
    <x v="0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x v="0"/>
    <n v="1486311939"/>
    <n v="1483719939"/>
    <x v="1"/>
    <n v="335"/>
    <n v="58.38"/>
    <x v="0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x v="1"/>
    <n v="1405523866"/>
    <n v="1402931866"/>
    <x v="1"/>
    <n v="215"/>
    <n v="55.82"/>
    <x v="0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n v="106"/>
    <x v="0"/>
    <x v="0"/>
    <n v="1443363640"/>
    <n v="1439907640"/>
    <x v="1"/>
    <n v="176"/>
    <n v="151.24"/>
    <x v="0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x v="8"/>
    <n v="1458104697"/>
    <n v="1455516297"/>
    <x v="1"/>
    <n v="555"/>
    <n v="849.67"/>
    <x v="0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x v="0"/>
    <n v="1475762400"/>
    <n v="1473160292"/>
    <x v="1"/>
    <n v="116"/>
    <n v="159.24"/>
    <x v="0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x v="0"/>
    <n v="1417845600"/>
    <n v="1415194553"/>
    <x v="1"/>
    <n v="615"/>
    <n v="39.51"/>
    <x v="0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n v="205"/>
    <x v="0"/>
    <x v="0"/>
    <n v="1401565252"/>
    <n v="1398973252"/>
    <x v="1"/>
    <n v="236"/>
    <n v="130.53"/>
    <x v="0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x v="0"/>
    <n v="1403301540"/>
    <n v="1400867283"/>
    <x v="1"/>
    <n v="145"/>
    <n v="64.16"/>
    <x v="0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n v="103"/>
    <x v="0"/>
    <x v="0"/>
    <n v="1418961600"/>
    <n v="1415824513"/>
    <x v="1"/>
    <n v="167"/>
    <n v="111.53"/>
    <x v="0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x v="0"/>
    <n v="1465272091"/>
    <n v="1462248091"/>
    <x v="1"/>
    <n v="235"/>
    <n v="170.45"/>
    <x v="0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x v="0"/>
    <n v="1413575739"/>
    <n v="1410983739"/>
    <x v="1"/>
    <n v="452"/>
    <n v="133.74"/>
    <x v="0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x v="0"/>
    <n v="1419292800"/>
    <n v="1416592916"/>
    <x v="1"/>
    <n v="241"/>
    <n v="95.83"/>
    <x v="0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x v="9"/>
    <n v="1487592090"/>
    <n v="1485000090"/>
    <x v="1"/>
    <n v="28"/>
    <n v="221.79"/>
    <x v="0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x v="0"/>
    <n v="1471539138"/>
    <n v="1468947138"/>
    <x v="1"/>
    <n v="140"/>
    <n v="32.32"/>
    <x v="0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x v="0"/>
    <n v="1453185447"/>
    <n v="1448951847"/>
    <x v="1"/>
    <n v="280"/>
    <n v="98.84"/>
    <x v="0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x v="0"/>
    <n v="1489497886"/>
    <n v="1487082286"/>
    <x v="1"/>
    <n v="70"/>
    <n v="55.22"/>
    <x v="0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n v="282"/>
    <x v="0"/>
    <x v="0"/>
    <n v="1485907200"/>
    <n v="1483292122"/>
    <x v="1"/>
    <n v="160"/>
    <n v="52.79"/>
    <x v="0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x v="0"/>
    <n v="1426773920"/>
    <n v="1424185520"/>
    <x v="1"/>
    <n v="141"/>
    <n v="135.66999999999999"/>
    <x v="0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x v="0"/>
    <n v="1445624695"/>
    <n v="1443464695"/>
    <x v="1"/>
    <n v="874"/>
    <n v="53.99"/>
    <x v="0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x v="0"/>
    <n v="1417402800"/>
    <n v="1414610126"/>
    <x v="1"/>
    <n v="73"/>
    <n v="56.64"/>
    <x v="0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x v="2"/>
    <n v="1455548400"/>
    <n v="1453461865"/>
    <x v="1"/>
    <n v="294"/>
    <n v="82.32"/>
    <x v="0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x v="0"/>
    <n v="1462161540"/>
    <n v="1457913777"/>
    <x v="1"/>
    <n v="740"/>
    <n v="88.26"/>
    <x v="0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x v="0"/>
    <n v="1441383062"/>
    <n v="1438791062"/>
    <x v="1"/>
    <n v="369"/>
    <n v="84.91"/>
    <x v="0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x v="0"/>
    <n v="1464040800"/>
    <n v="1461527631"/>
    <x v="1"/>
    <n v="110"/>
    <n v="48.15"/>
    <x v="0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x v="0"/>
    <n v="1440702910"/>
    <n v="1438110910"/>
    <x v="1"/>
    <n v="455"/>
    <n v="66.02"/>
    <x v="0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x v="3"/>
    <n v="1470506400"/>
    <n v="1467358427"/>
    <x v="1"/>
    <n v="224"/>
    <n v="96.38"/>
    <x v="0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x v="0"/>
    <n v="1421952370"/>
    <n v="1418064370"/>
    <x v="1"/>
    <n v="46"/>
    <n v="156.16999999999999"/>
    <x v="0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x v="0"/>
    <n v="1483481019"/>
    <n v="1480629819"/>
    <x v="0"/>
    <n v="284"/>
    <n v="95.76"/>
    <x v="0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x v="0"/>
    <n v="1416964500"/>
    <n v="1414368616"/>
    <x v="1"/>
    <n v="98"/>
    <n v="180.41"/>
    <x v="0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x v="0"/>
    <n v="1420045538"/>
    <n v="1417453538"/>
    <x v="0"/>
    <n v="2"/>
    <n v="3"/>
    <x v="1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x v="5"/>
    <n v="1435708500"/>
    <n v="1434412500"/>
    <x v="0"/>
    <n v="1"/>
    <n v="20"/>
    <x v="1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x v="0"/>
    <n v="1416662034"/>
    <n v="1414066434"/>
    <x v="0"/>
    <n v="1"/>
    <n v="10"/>
    <x v="1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x v="0"/>
    <n v="1427847480"/>
    <n v="1424222024"/>
    <x v="0"/>
    <n v="0"/>
    <n v="0"/>
    <x v="1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n v="0"/>
    <x v="0"/>
    <x v="0"/>
    <n v="1425330960"/>
    <n v="1422393234"/>
    <x v="0"/>
    <n v="1"/>
    <n v="1"/>
    <x v="1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x v="1"/>
    <n v="1410930399"/>
    <n v="1405746399"/>
    <x v="0"/>
    <n v="11"/>
    <n v="26.27"/>
    <x v="1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n v="0"/>
    <x v="0"/>
    <x v="0"/>
    <n v="1487844882"/>
    <n v="1487240082"/>
    <x v="0"/>
    <n v="0"/>
    <n v="0"/>
    <x v="1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n v="9"/>
    <x v="0"/>
    <x v="0"/>
    <n v="1447020620"/>
    <n v="1444425020"/>
    <x v="0"/>
    <n v="1"/>
    <n v="60"/>
    <x v="1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x v="0"/>
    <n v="1446524159"/>
    <n v="1443928559"/>
    <x v="0"/>
    <n v="6"/>
    <n v="28.33"/>
    <x v="1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x v="1"/>
    <n v="1463050034"/>
    <n v="1460458034"/>
    <x v="0"/>
    <n v="7"/>
    <n v="14.43"/>
    <x v="1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x v="0"/>
    <n v="1432756039"/>
    <n v="1430164039"/>
    <x v="0"/>
    <n v="0"/>
    <n v="0"/>
    <x v="1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x v="0"/>
    <n v="1412135940"/>
    <n v="1410366708"/>
    <x v="0"/>
    <n v="16"/>
    <n v="132.19"/>
    <x v="1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x v="0"/>
    <n v="1441176447"/>
    <n v="1438584447"/>
    <x v="0"/>
    <n v="0"/>
    <n v="0"/>
    <x v="1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x v="2"/>
    <n v="1438495390"/>
    <n v="1435903390"/>
    <x v="0"/>
    <n v="0"/>
    <n v="0"/>
    <x v="1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x v="0"/>
    <n v="1442509200"/>
    <n v="1440513832"/>
    <x v="0"/>
    <n v="0"/>
    <n v="0"/>
    <x v="1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x v="5"/>
    <n v="1467603624"/>
    <n v="1465011624"/>
    <x v="0"/>
    <n v="12"/>
    <n v="56.42"/>
    <x v="1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x v="0"/>
    <n v="1411227633"/>
    <n v="1408549233"/>
    <x v="0"/>
    <n v="1"/>
    <n v="100"/>
    <x v="1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x v="1"/>
    <n v="1440763920"/>
    <n v="1435656759"/>
    <x v="0"/>
    <n v="3"/>
    <n v="11.67"/>
    <x v="1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n v="0"/>
    <x v="0"/>
    <x v="0"/>
    <n v="1430270199"/>
    <n v="1428974199"/>
    <x v="0"/>
    <n v="1"/>
    <n v="50"/>
    <x v="1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x v="0"/>
    <n v="1415842193"/>
    <n v="1414110593"/>
    <x v="0"/>
    <n v="4"/>
    <n v="23.5"/>
    <x v="1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x v="0"/>
    <n v="1383789603"/>
    <n v="1381194003"/>
    <x v="0"/>
    <n v="1"/>
    <n v="67"/>
    <x v="1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x v="0"/>
    <n v="1259715000"/>
    <n v="1253712916"/>
    <x v="0"/>
    <n v="0"/>
    <n v="0"/>
    <x v="1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x v="1"/>
    <n v="1394815751"/>
    <n v="1389635351"/>
    <x v="0"/>
    <n v="2"/>
    <n v="42.5"/>
    <x v="1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x v="0"/>
    <n v="1432843500"/>
    <n v="1430124509"/>
    <x v="0"/>
    <n v="1"/>
    <n v="10"/>
    <x v="1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x v="0"/>
    <n v="1307554261"/>
    <n v="1304962261"/>
    <x v="0"/>
    <n v="1"/>
    <n v="100"/>
    <x v="1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x v="0"/>
    <n v="1469656800"/>
    <n v="1467151204"/>
    <x v="0"/>
    <n v="59"/>
    <n v="108.05"/>
    <x v="1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x v="0"/>
    <n v="1392595200"/>
    <n v="1391293745"/>
    <x v="0"/>
    <n v="13"/>
    <n v="26.92"/>
    <x v="1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x v="0"/>
    <n v="1419384585"/>
    <n v="1416360585"/>
    <x v="0"/>
    <n v="22"/>
    <n v="155"/>
    <x v="1"/>
    <s v="publishing/art books"/>
    <x v="3"/>
    <s v="art books"/>
    <x v="1568"/>
  </r>
  <r>
    <n v="1569"/>
    <s v="to be removed (Canceled)"/>
    <s v="to be removed"/>
    <n v="30000"/>
    <n v="0"/>
    <x v="1"/>
    <n v="0"/>
    <x v="0"/>
    <x v="0"/>
    <n v="1369498714"/>
    <n v="1366906714"/>
    <x v="0"/>
    <n v="0"/>
    <n v="0"/>
    <x v="1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n v="41"/>
    <x v="0"/>
    <x v="0"/>
    <n v="1460140282"/>
    <n v="1457551882"/>
    <x v="0"/>
    <n v="52"/>
    <n v="47.77"/>
    <x v="1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x v="1"/>
    <n v="1434738483"/>
    <n v="1432146483"/>
    <x v="0"/>
    <n v="4"/>
    <n v="20"/>
    <x v="1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x v="1"/>
    <n v="1456703940"/>
    <n v="1454546859"/>
    <x v="0"/>
    <n v="3"/>
    <n v="41.67"/>
    <x v="1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x v="5"/>
    <n v="1491019140"/>
    <n v="1487548802"/>
    <x v="0"/>
    <n v="3"/>
    <n v="74.33"/>
    <x v="1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x v="0"/>
    <n v="1424211329"/>
    <n v="1421187329"/>
    <x v="0"/>
    <n v="6"/>
    <n v="84.33"/>
    <x v="1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x v="0"/>
    <n v="1404909296"/>
    <n v="1402317296"/>
    <x v="0"/>
    <n v="35"/>
    <n v="65.459999999999994"/>
    <x v="1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x v="0"/>
    <n v="1435698368"/>
    <n v="1431810368"/>
    <x v="0"/>
    <n v="10"/>
    <n v="65"/>
    <x v="1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x v="0"/>
    <n v="1343161248"/>
    <n v="1337977248"/>
    <x v="0"/>
    <n v="2"/>
    <n v="27.5"/>
    <x v="1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x v="0"/>
    <n v="1283392800"/>
    <n v="1281317691"/>
    <x v="0"/>
    <n v="4"/>
    <n v="51.25"/>
    <x v="1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x v="0"/>
    <n v="1377734091"/>
    <n v="1374882891"/>
    <x v="0"/>
    <n v="2"/>
    <n v="14"/>
    <x v="1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x v="0"/>
    <n v="1337562726"/>
    <n v="1332378726"/>
    <x v="0"/>
    <n v="0"/>
    <n v="0"/>
    <x v="1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x v="1"/>
    <n v="1450521990"/>
    <n v="1447757190"/>
    <x v="0"/>
    <n v="1"/>
    <n v="5"/>
    <x v="1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n v="9"/>
    <x v="0"/>
    <x v="0"/>
    <n v="1445894400"/>
    <n v="1440961053"/>
    <x v="0"/>
    <n v="3"/>
    <n v="31"/>
    <x v="1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x v="1"/>
    <n v="1411681391"/>
    <n v="1409089391"/>
    <x v="0"/>
    <n v="1"/>
    <n v="15"/>
    <x v="1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x v="0"/>
    <n v="1401464101"/>
    <n v="1400600101"/>
    <x v="0"/>
    <n v="0"/>
    <n v="0"/>
    <x v="1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x v="5"/>
    <n v="1482663600"/>
    <n v="1480800568"/>
    <x v="0"/>
    <n v="12"/>
    <n v="131.66999999999999"/>
    <x v="1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n v="0"/>
    <x v="0"/>
    <x v="0"/>
    <n v="1428197422"/>
    <n v="1425609022"/>
    <x v="0"/>
    <n v="0"/>
    <n v="0"/>
    <x v="1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x v="0"/>
    <n v="1418510965"/>
    <n v="1415918965"/>
    <x v="0"/>
    <n v="1"/>
    <n v="1"/>
    <x v="1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n v="0"/>
    <x v="0"/>
    <x v="0"/>
    <n v="1422735120"/>
    <n v="1420091999"/>
    <x v="0"/>
    <n v="0"/>
    <n v="0"/>
    <x v="1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n v="0"/>
    <x v="0"/>
    <x v="0"/>
    <n v="1444433886"/>
    <n v="1441841886"/>
    <x v="0"/>
    <n v="0"/>
    <n v="0"/>
    <x v="1"/>
    <s v="photography/places"/>
    <x v="8"/>
    <s v="places"/>
    <x v="1589"/>
  </r>
  <r>
    <n v="1590"/>
    <s v="An Italian Adventure"/>
    <s v="Discover Italy through photography."/>
    <n v="60000"/>
    <n v="1020"/>
    <x v="2"/>
    <n v="2"/>
    <x v="13"/>
    <x v="3"/>
    <n v="1443040464"/>
    <n v="1440448464"/>
    <x v="0"/>
    <n v="2"/>
    <n v="510"/>
    <x v="1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x v="1"/>
    <n v="1459700741"/>
    <n v="1457112341"/>
    <x v="0"/>
    <n v="92"/>
    <n v="44.48"/>
    <x v="1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n v="0"/>
    <x v="0"/>
    <x v="0"/>
    <n v="1427503485"/>
    <n v="1423619085"/>
    <x v="0"/>
    <n v="0"/>
    <n v="0"/>
    <x v="1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n v="0"/>
    <x v="0"/>
    <x v="0"/>
    <n v="1425154655"/>
    <n v="1422562655"/>
    <x v="0"/>
    <n v="3"/>
    <n v="1"/>
    <x v="1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n v="21"/>
    <x v="0"/>
    <x v="0"/>
    <n v="1463329260"/>
    <n v="1458147982"/>
    <x v="0"/>
    <n v="10"/>
    <n v="20.5"/>
    <x v="1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x v="0"/>
    <n v="1403122380"/>
    <n v="1400634728"/>
    <x v="0"/>
    <n v="7"/>
    <n v="40"/>
    <x v="1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n v="2"/>
    <x v="1"/>
    <x v="1"/>
    <n v="1418469569"/>
    <n v="1414577969"/>
    <x v="0"/>
    <n v="3"/>
    <n v="25"/>
    <x v="1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x v="0"/>
    <n v="1474360197"/>
    <n v="1471768197"/>
    <x v="0"/>
    <n v="0"/>
    <n v="0"/>
    <x v="1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x v="0"/>
    <n v="1437926458"/>
    <n v="1432742458"/>
    <x v="0"/>
    <n v="1"/>
    <n v="1"/>
    <x v="1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n v="0"/>
    <x v="1"/>
    <x v="1"/>
    <n v="1460116576"/>
    <n v="1457528176"/>
    <x v="0"/>
    <n v="0"/>
    <n v="0"/>
    <x v="1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x v="0"/>
    <n v="1405401060"/>
    <n v="1401585752"/>
    <x v="0"/>
    <n v="9"/>
    <n v="40.78"/>
    <x v="1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x v="0"/>
    <n v="1304561633"/>
    <n v="1301969633"/>
    <x v="0"/>
    <n v="56"/>
    <n v="48.33"/>
    <x v="0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x v="0"/>
    <n v="1318633200"/>
    <n v="1314947317"/>
    <x v="0"/>
    <n v="32"/>
    <n v="46.95"/>
    <x v="0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n v="100"/>
    <x v="0"/>
    <x v="0"/>
    <n v="1327723459"/>
    <n v="1322539459"/>
    <x v="0"/>
    <n v="30"/>
    <n v="66.69"/>
    <x v="0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x v="0"/>
    <n v="1332011835"/>
    <n v="1328559435"/>
    <x v="0"/>
    <n v="70"/>
    <n v="48.84"/>
    <x v="0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x v="0"/>
    <n v="1312182000"/>
    <n v="1311380313"/>
    <x v="0"/>
    <n v="44"/>
    <n v="137.31"/>
    <x v="0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x v="0"/>
    <n v="1300930838"/>
    <n v="1293158438"/>
    <x v="0"/>
    <n v="92"/>
    <n v="87.83"/>
    <x v="0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x v="0"/>
    <n v="1339701851"/>
    <n v="1337887451"/>
    <x v="0"/>
    <n v="205"/>
    <n v="70.790000000000006"/>
    <x v="0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x v="0"/>
    <n v="1388553960"/>
    <n v="1385754986"/>
    <x v="0"/>
    <n v="23"/>
    <n v="52.83"/>
    <x v="0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x v="0"/>
    <n v="1320220800"/>
    <n v="1315612909"/>
    <x v="0"/>
    <n v="4"/>
    <n v="443.75"/>
    <x v="0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x v="0"/>
    <n v="1355609510"/>
    <n v="1353017510"/>
    <x v="0"/>
    <n v="112"/>
    <n v="48.54"/>
    <x v="0"/>
    <s v="music/rock"/>
    <x v="4"/>
    <s v="rock"/>
    <x v="1610"/>
  </r>
  <r>
    <n v="1611"/>
    <s v="Skelton-Luns CD/7&quot;             No Big Deal."/>
    <s v="Skelton-Luns CD/7&quot; No Big Deal."/>
    <n v="800"/>
    <n v="1001"/>
    <x v="0"/>
    <n v="125"/>
    <x v="0"/>
    <x v="0"/>
    <n v="1370390432"/>
    <n v="1368576032"/>
    <x v="0"/>
    <n v="27"/>
    <n v="37.07"/>
    <x v="0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x v="0"/>
    <n v="1357160384"/>
    <n v="1354568384"/>
    <x v="0"/>
    <n v="11"/>
    <n v="50"/>
    <x v="0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x v="0"/>
    <n v="1342921202"/>
    <n v="1340329202"/>
    <x v="0"/>
    <n v="26"/>
    <n v="39.04"/>
    <x v="0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x v="0"/>
    <n v="1407085200"/>
    <n v="1401924769"/>
    <x v="0"/>
    <n v="77"/>
    <n v="66.69"/>
    <x v="0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x v="0"/>
    <n v="1323742396"/>
    <n v="1319850796"/>
    <x v="0"/>
    <n v="136"/>
    <n v="67.13"/>
    <x v="0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x v="0"/>
    <n v="1353621600"/>
    <n v="1350061821"/>
    <x v="0"/>
    <n v="157"/>
    <n v="66.37"/>
    <x v="0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n v="146"/>
    <x v="0"/>
    <x v="0"/>
    <n v="1383332400"/>
    <n v="1380470188"/>
    <x v="0"/>
    <n v="158"/>
    <n v="64.62"/>
    <x v="0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n v="105"/>
    <x v="0"/>
    <x v="0"/>
    <n v="1362757335"/>
    <n v="1359301335"/>
    <x v="0"/>
    <n v="27"/>
    <n v="58.37"/>
    <x v="0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x v="0"/>
    <n v="1410755286"/>
    <n v="1408940886"/>
    <x v="0"/>
    <n v="23"/>
    <n v="86.96"/>
    <x v="0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n v="113"/>
    <x v="0"/>
    <x v="0"/>
    <n v="1361606940"/>
    <n v="1361002140"/>
    <x v="0"/>
    <n v="17"/>
    <n v="66.47"/>
    <x v="0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x v="0"/>
    <n v="1338177540"/>
    <n v="1333550015"/>
    <x v="0"/>
    <n v="37"/>
    <n v="163.78"/>
    <x v="0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x v="0"/>
    <n v="1418803140"/>
    <n v="1415343874"/>
    <x v="0"/>
    <n v="65"/>
    <n v="107.98"/>
    <x v="0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x v="1"/>
    <n v="1377621089"/>
    <n v="1372437089"/>
    <x v="0"/>
    <n v="18"/>
    <n v="42.11"/>
    <x v="0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x v="0"/>
    <n v="1357721335"/>
    <n v="1354265335"/>
    <x v="0"/>
    <n v="25"/>
    <n v="47.2"/>
    <x v="0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x v="0"/>
    <n v="1347382053"/>
    <n v="1344962853"/>
    <x v="0"/>
    <n v="104"/>
    <n v="112.02"/>
    <x v="0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x v="0"/>
    <n v="1385932867"/>
    <n v="1383337267"/>
    <x v="0"/>
    <n v="108"/>
    <n v="74.95"/>
    <x v="0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x v="0"/>
    <n v="1353905940"/>
    <n v="1351011489"/>
    <x v="0"/>
    <n v="38"/>
    <n v="61.58"/>
    <x v="0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n v="101"/>
    <x v="0"/>
    <x v="0"/>
    <n v="1403026882"/>
    <n v="1400175682"/>
    <x v="0"/>
    <n v="88"/>
    <n v="45.88"/>
    <x v="0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n v="104"/>
    <x v="0"/>
    <x v="0"/>
    <n v="1392929333"/>
    <n v="1389041333"/>
    <x v="0"/>
    <n v="82"/>
    <n v="75.849999999999994"/>
    <x v="0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x v="0"/>
    <n v="1330671540"/>
    <n v="1328040375"/>
    <x v="0"/>
    <n v="126"/>
    <n v="84.21"/>
    <x v="0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x v="0"/>
    <n v="1350074261"/>
    <n v="1347482261"/>
    <x v="0"/>
    <n v="133"/>
    <n v="117.23"/>
    <x v="0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x v="0"/>
    <n v="1316851854"/>
    <n v="1311667854"/>
    <x v="0"/>
    <n v="47"/>
    <n v="86.49"/>
    <x v="0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x v="0"/>
    <n v="1326690000"/>
    <n v="1324329156"/>
    <x v="0"/>
    <n v="58"/>
    <n v="172.41"/>
    <x v="0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n v="101"/>
    <x v="0"/>
    <x v="0"/>
    <n v="1306994340"/>
    <n v="1303706001"/>
    <x v="0"/>
    <n v="32"/>
    <n v="62.81"/>
    <x v="0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x v="0"/>
    <n v="1468270261"/>
    <n v="1463086261"/>
    <x v="0"/>
    <n v="37"/>
    <n v="67.73"/>
    <x v="0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x v="0"/>
    <n v="1307851200"/>
    <n v="1304129088"/>
    <x v="0"/>
    <n v="87"/>
    <n v="53.56"/>
    <x v="0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x v="0"/>
    <n v="1262302740"/>
    <n v="1257444140"/>
    <x v="0"/>
    <n v="15"/>
    <n v="34.6"/>
    <x v="0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n v="105"/>
    <x v="0"/>
    <x v="0"/>
    <n v="1362086700"/>
    <n v="1358180968"/>
    <x v="0"/>
    <n v="27"/>
    <n v="38.89"/>
    <x v="0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x v="0"/>
    <n v="1330789165"/>
    <n v="1328197165"/>
    <x v="0"/>
    <n v="19"/>
    <n v="94.74"/>
    <x v="0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x v="0"/>
    <n v="1280800740"/>
    <n v="1279603955"/>
    <x v="0"/>
    <n v="17"/>
    <n v="39.97"/>
    <x v="0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n v="101"/>
    <x v="0"/>
    <x v="0"/>
    <n v="1418998744"/>
    <n v="1416406744"/>
    <x v="0"/>
    <n v="26"/>
    <n v="97.5"/>
    <x v="0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x v="0"/>
    <n v="1308011727"/>
    <n v="1306283727"/>
    <x v="0"/>
    <n v="28"/>
    <n v="42.86"/>
    <x v="0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n v="125"/>
    <x v="0"/>
    <x v="0"/>
    <n v="1348516012"/>
    <n v="1345924012"/>
    <x v="0"/>
    <n v="37"/>
    <n v="168.51"/>
    <x v="0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x v="0"/>
    <n v="1353551160"/>
    <n v="1348363560"/>
    <x v="0"/>
    <n v="128"/>
    <n v="85.55"/>
    <x v="0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x v="0"/>
    <n v="1379515740"/>
    <n v="1378306140"/>
    <x v="0"/>
    <n v="10"/>
    <n v="554"/>
    <x v="0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x v="1"/>
    <n v="1408039860"/>
    <n v="1405248503"/>
    <x v="0"/>
    <n v="83"/>
    <n v="26.55"/>
    <x v="0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x v="0"/>
    <n v="1339235377"/>
    <n v="1336643377"/>
    <x v="0"/>
    <n v="46"/>
    <n v="113.83"/>
    <x v="0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x v="0"/>
    <n v="1300636482"/>
    <n v="1298048082"/>
    <x v="0"/>
    <n v="90"/>
    <n v="32.01"/>
    <x v="0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x v="0"/>
    <n v="1400862355"/>
    <n v="1396974355"/>
    <x v="0"/>
    <n v="81"/>
    <n v="47.19"/>
    <x v="0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x v="0"/>
    <n v="1381314437"/>
    <n v="1378722437"/>
    <x v="0"/>
    <n v="32"/>
    <n v="88.47"/>
    <x v="0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x v="0"/>
    <n v="1303801140"/>
    <n v="1300916220"/>
    <x v="0"/>
    <n v="20"/>
    <n v="100.75"/>
    <x v="0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x v="0"/>
    <n v="1385297393"/>
    <n v="1382701793"/>
    <x v="0"/>
    <n v="70"/>
    <n v="64.709999999999994"/>
    <x v="0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x v="0"/>
    <n v="1303675296"/>
    <n v="1300996896"/>
    <x v="0"/>
    <n v="168"/>
    <n v="51.85"/>
    <x v="0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x v="0"/>
    <n v="1334784160"/>
    <n v="1332192160"/>
    <x v="0"/>
    <n v="34"/>
    <n v="38.79"/>
    <x v="0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n v="143"/>
    <x v="0"/>
    <x v="0"/>
    <n v="1333648820"/>
    <n v="1331060420"/>
    <x v="0"/>
    <n v="48"/>
    <n v="44.65"/>
    <x v="0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x v="0"/>
    <n v="1355437052"/>
    <n v="1352845052"/>
    <x v="0"/>
    <n v="48"/>
    <n v="156.77000000000001"/>
    <x v="0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x v="0"/>
    <n v="1337885168"/>
    <n v="1335293168"/>
    <x v="0"/>
    <n v="221"/>
    <n v="118.7"/>
    <x v="0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x v="0"/>
    <n v="1355840400"/>
    <n v="1352524767"/>
    <x v="0"/>
    <n v="107"/>
    <n v="74.150000000000006"/>
    <x v="0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x v="1"/>
    <n v="1387281600"/>
    <n v="1384811721"/>
    <x v="0"/>
    <n v="45"/>
    <n v="12.53"/>
    <x v="0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x v="3"/>
    <n v="1462053540"/>
    <n v="1459355950"/>
    <x v="0"/>
    <n v="36"/>
    <n v="27.86"/>
    <x v="0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x v="3"/>
    <n v="1453064400"/>
    <n v="1449359831"/>
    <x v="0"/>
    <n v="101"/>
    <n v="80.180000000000007"/>
    <x v="0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x v="0"/>
    <n v="1325310336"/>
    <n v="1320122736"/>
    <x v="0"/>
    <n v="62"/>
    <n v="132.44"/>
    <x v="0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n v="108"/>
    <x v="0"/>
    <x v="0"/>
    <n v="1422750707"/>
    <n v="1420158707"/>
    <x v="0"/>
    <n v="32"/>
    <n v="33.75"/>
    <x v="0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x v="0"/>
    <n v="1331870340"/>
    <n v="1328033818"/>
    <x v="0"/>
    <n v="89"/>
    <n v="34.380000000000003"/>
    <x v="0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x v="0"/>
    <n v="1298343600"/>
    <n v="1295624113"/>
    <x v="0"/>
    <n v="93"/>
    <n v="44.96"/>
    <x v="0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x v="0"/>
    <n v="1364447073"/>
    <n v="1361858673"/>
    <x v="0"/>
    <n v="98"/>
    <n v="41.04"/>
    <x v="0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x v="0"/>
    <n v="1394521140"/>
    <n v="1392169298"/>
    <x v="0"/>
    <n v="82"/>
    <n v="52.6"/>
    <x v="0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x v="0"/>
    <n v="1322454939"/>
    <n v="1319859339"/>
    <x v="0"/>
    <n v="116"/>
    <n v="70.78"/>
    <x v="0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x v="0"/>
    <n v="1464729276"/>
    <n v="1459545276"/>
    <x v="0"/>
    <n v="52"/>
    <n v="53.75"/>
    <x v="0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x v="0"/>
    <n v="1278302400"/>
    <n v="1273961999"/>
    <x v="0"/>
    <n v="23"/>
    <n v="44.61"/>
    <x v="0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n v="101"/>
    <x v="0"/>
    <x v="0"/>
    <n v="1470056614"/>
    <n v="1467464614"/>
    <x v="0"/>
    <n v="77"/>
    <n v="26.15"/>
    <x v="0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n v="113"/>
    <x v="0"/>
    <x v="0"/>
    <n v="1338824730"/>
    <n v="1336232730"/>
    <x v="0"/>
    <n v="49"/>
    <n v="39.18"/>
    <x v="0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x v="0"/>
    <n v="1425675892"/>
    <n v="1423083892"/>
    <x v="0"/>
    <n v="59"/>
    <n v="45.59"/>
    <x v="0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x v="0"/>
    <n v="1471503540"/>
    <n v="1468852306"/>
    <x v="0"/>
    <n v="113"/>
    <n v="89.25"/>
    <x v="0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n v="137"/>
    <x v="0"/>
    <x v="0"/>
    <n v="1318802580"/>
    <n v="1316194540"/>
    <x v="0"/>
    <n v="34"/>
    <n v="40.42"/>
    <x v="0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n v="115"/>
    <x v="0"/>
    <x v="0"/>
    <n v="1334980740"/>
    <n v="1330968347"/>
    <x v="0"/>
    <n v="42"/>
    <n v="82.38"/>
    <x v="0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x v="3"/>
    <n v="1460786340"/>
    <n v="1455615976"/>
    <x v="0"/>
    <n v="42"/>
    <n v="159.52000000000001"/>
    <x v="0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x v="0"/>
    <n v="1391718671"/>
    <n v="1390509071"/>
    <x v="0"/>
    <n v="49"/>
    <n v="36.24"/>
    <x v="0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x v="0"/>
    <n v="1311298745"/>
    <n v="1309311545"/>
    <x v="0"/>
    <n v="56"/>
    <n v="62.5"/>
    <x v="0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n v="118"/>
    <x v="0"/>
    <x v="0"/>
    <n v="1405188667"/>
    <n v="1402596667"/>
    <x v="0"/>
    <n v="25"/>
    <n v="47"/>
    <x v="0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x v="0"/>
    <n v="1490752800"/>
    <n v="1486522484"/>
    <x v="0"/>
    <n v="884"/>
    <n v="74.58"/>
    <x v="1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x v="0"/>
    <n v="1492142860"/>
    <n v="1486962460"/>
    <x v="0"/>
    <n v="0"/>
    <n v="0"/>
    <x v="1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x v="3"/>
    <n v="1491590738"/>
    <n v="1489517138"/>
    <x v="0"/>
    <n v="10"/>
    <n v="76"/>
    <x v="1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n v="109"/>
    <x v="0"/>
    <x v="0"/>
    <n v="1489775641"/>
    <n v="1487360041"/>
    <x v="0"/>
    <n v="101"/>
    <n v="86.44"/>
    <x v="1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x v="0"/>
    <n v="1490331623"/>
    <n v="1487743223"/>
    <x v="0"/>
    <n v="15"/>
    <n v="24"/>
    <x v="1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x v="5"/>
    <n v="1493320519"/>
    <n v="1488140119"/>
    <x v="0"/>
    <n v="1"/>
    <n v="18"/>
    <x v="1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x v="0"/>
    <n v="1491855300"/>
    <n v="1488935245"/>
    <x v="0"/>
    <n v="39"/>
    <n v="80.13"/>
    <x v="1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x v="0"/>
    <n v="1491738594"/>
    <n v="1489150194"/>
    <x v="0"/>
    <n v="7"/>
    <n v="253.14"/>
    <x v="1"/>
    <s v="music/faith"/>
    <x v="4"/>
    <s v="faith"/>
    <x v="1688"/>
  </r>
  <r>
    <n v="1689"/>
    <s v="Fly Away"/>
    <s v="Praising the Living God in the second half of life."/>
    <n v="2400"/>
    <n v="2400"/>
    <x v="3"/>
    <n v="100"/>
    <x v="0"/>
    <x v="0"/>
    <n v="1489700230"/>
    <n v="1487111830"/>
    <x v="0"/>
    <n v="14"/>
    <n v="171.43"/>
    <x v="1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x v="0"/>
    <n v="1491470442"/>
    <n v="1488882042"/>
    <x v="0"/>
    <n v="11"/>
    <n v="57.73"/>
    <x v="1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x v="0"/>
    <n v="1491181200"/>
    <n v="1488387008"/>
    <x v="0"/>
    <n v="38"/>
    <n v="264.26"/>
    <x v="1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x v="0"/>
    <n v="1490572740"/>
    <n v="1487734667"/>
    <x v="0"/>
    <n v="15"/>
    <n v="159.33000000000001"/>
    <x v="1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x v="1"/>
    <n v="1491768000"/>
    <n v="1489097112"/>
    <x v="0"/>
    <n v="8"/>
    <n v="35"/>
    <x v="1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x v="0"/>
    <n v="1490589360"/>
    <n v="1488038674"/>
    <x v="0"/>
    <n v="1"/>
    <n v="5"/>
    <x v="1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x v="0"/>
    <n v="1491786000"/>
    <n v="1488847514"/>
    <x v="0"/>
    <n v="23"/>
    <n v="61.09"/>
    <x v="1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x v="0"/>
    <n v="1491007211"/>
    <n v="1488418811"/>
    <x v="0"/>
    <n v="0"/>
    <n v="0"/>
    <x v="1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x v="0"/>
    <n v="1491781648"/>
    <n v="1489193248"/>
    <x v="0"/>
    <n v="22"/>
    <n v="114.82"/>
    <x v="1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x v="0"/>
    <n v="1490499180"/>
    <n v="1488430760"/>
    <x v="0"/>
    <n v="0"/>
    <n v="0"/>
    <x v="1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x v="0"/>
    <n v="1491943445"/>
    <n v="1489351445"/>
    <x v="0"/>
    <n v="4"/>
    <n v="54"/>
    <x v="1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x v="0"/>
    <n v="1491019200"/>
    <n v="1488418990"/>
    <x v="0"/>
    <n v="79"/>
    <n v="65.97"/>
    <x v="1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x v="0"/>
    <n v="1421337405"/>
    <n v="1418745405"/>
    <x v="0"/>
    <n v="2"/>
    <n v="5"/>
    <x v="1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n v="0"/>
    <x v="0"/>
    <x v="0"/>
    <n v="1427745150"/>
    <n v="1425156750"/>
    <x v="0"/>
    <n v="1"/>
    <n v="1"/>
    <x v="1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x v="0"/>
    <n v="1441003537"/>
    <n v="1435819537"/>
    <x v="0"/>
    <n v="2"/>
    <n v="25.5"/>
    <x v="1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n v="65"/>
    <x v="0"/>
    <x v="0"/>
    <n v="1424056873"/>
    <n v="1421464873"/>
    <x v="0"/>
    <n v="11"/>
    <n v="118.36"/>
    <x v="1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x v="0"/>
    <n v="1441814400"/>
    <n v="1440807846"/>
    <x v="0"/>
    <n v="0"/>
    <n v="0"/>
    <x v="1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x v="3"/>
    <n v="1440314472"/>
    <n v="1435130472"/>
    <x v="0"/>
    <n v="0"/>
    <n v="0"/>
    <x v="1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x v="0"/>
    <n v="1459181895"/>
    <n v="1456593495"/>
    <x v="0"/>
    <n v="9"/>
    <n v="54.11"/>
    <x v="1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x v="0"/>
    <n v="1462135706"/>
    <n v="1458679706"/>
    <x v="0"/>
    <n v="0"/>
    <n v="0"/>
    <x v="1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n v="5"/>
    <x v="0"/>
    <x v="0"/>
    <n v="1409513940"/>
    <n v="1405949514"/>
    <x v="0"/>
    <n v="4"/>
    <n v="21.25"/>
    <x v="1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n v="1"/>
    <x v="12"/>
    <x v="3"/>
    <n v="1453122000"/>
    <n v="1449151888"/>
    <x v="0"/>
    <n v="1"/>
    <n v="34"/>
    <x v="1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x v="0"/>
    <n v="1409585434"/>
    <n v="1406907034"/>
    <x v="0"/>
    <n v="2"/>
    <n v="525"/>
    <x v="1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x v="0"/>
    <n v="1435701353"/>
    <n v="1430517353"/>
    <x v="0"/>
    <n v="0"/>
    <n v="0"/>
    <x v="1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x v="0"/>
    <n v="1412536412"/>
    <n v="1409944412"/>
    <x v="0"/>
    <n v="1"/>
    <n v="50"/>
    <x v="1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x v="0"/>
    <n v="1430517761"/>
    <n v="1427925761"/>
    <x v="0"/>
    <n v="17"/>
    <n v="115.71"/>
    <x v="1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x v="0"/>
    <n v="1427772120"/>
    <n v="1425186785"/>
    <x v="0"/>
    <n v="2"/>
    <n v="5.5"/>
    <x v="1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x v="0"/>
    <n v="1481295099"/>
    <n v="1477835499"/>
    <x v="0"/>
    <n v="3"/>
    <n v="50"/>
    <x v="1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n v="43"/>
    <x v="0"/>
    <x v="0"/>
    <n v="1461211200"/>
    <n v="1459467238"/>
    <x v="0"/>
    <n v="41"/>
    <n v="34.020000000000003"/>
    <x v="1"/>
    <s v="music/faith"/>
    <x v="4"/>
    <s v="faith"/>
    <x v="1717"/>
  </r>
  <r>
    <n v="1718"/>
    <s v="The Prodigal Son"/>
    <s v="A melody for the galaxy."/>
    <n v="35000"/>
    <n v="75"/>
    <x v="2"/>
    <n v="0"/>
    <x v="0"/>
    <x v="0"/>
    <n v="1463201940"/>
    <n v="1459435149"/>
    <x v="0"/>
    <n v="2"/>
    <n v="37.5"/>
    <x v="1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x v="0"/>
    <n v="1410958191"/>
    <n v="1408366191"/>
    <x v="0"/>
    <n v="3"/>
    <n v="11.67"/>
    <x v="1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x v="0"/>
    <n v="1415562471"/>
    <n v="1412966871"/>
    <x v="0"/>
    <n v="8"/>
    <n v="28.13"/>
    <x v="1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x v="0"/>
    <n v="1449831863"/>
    <n v="1447239863"/>
    <x v="0"/>
    <n v="0"/>
    <n v="0"/>
    <x v="1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x v="0"/>
    <n v="1459642200"/>
    <n v="1456441429"/>
    <x v="0"/>
    <n v="1"/>
    <n v="1"/>
    <x v="1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x v="0"/>
    <n v="1435730400"/>
    <n v="1430855315"/>
    <x v="0"/>
    <n v="3"/>
    <n v="216.67"/>
    <x v="1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x v="0"/>
    <n v="1414707762"/>
    <n v="1412115762"/>
    <x v="0"/>
    <n v="4"/>
    <n v="8.75"/>
    <x v="1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x v="0"/>
    <n v="1408922049"/>
    <n v="1406330049"/>
    <x v="0"/>
    <n v="9"/>
    <n v="62.22"/>
    <x v="1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n v="34"/>
    <x v="0"/>
    <x v="0"/>
    <n v="1403906664"/>
    <n v="1401401064"/>
    <x v="0"/>
    <n v="16"/>
    <n v="137.25"/>
    <x v="1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x v="1"/>
    <n v="1428231600"/>
    <n v="1423520177"/>
    <x v="0"/>
    <n v="1"/>
    <n v="1"/>
    <x v="1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x v="0"/>
    <n v="1445439674"/>
    <n v="1442847674"/>
    <x v="0"/>
    <n v="7"/>
    <n v="122.14"/>
    <x v="1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x v="0"/>
    <n v="1465521306"/>
    <n v="1460337306"/>
    <x v="0"/>
    <n v="0"/>
    <n v="0"/>
    <x v="1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x v="0"/>
    <n v="1445738783"/>
    <n v="1443146783"/>
    <x v="0"/>
    <n v="0"/>
    <n v="0"/>
    <x v="1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n v="0"/>
    <x v="0"/>
    <x v="0"/>
    <n v="1434034800"/>
    <n v="1432849552"/>
    <x v="0"/>
    <n v="0"/>
    <n v="0"/>
    <x v="1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x v="0"/>
    <n v="1452920400"/>
    <n v="1447777481"/>
    <x v="0"/>
    <n v="0"/>
    <n v="0"/>
    <x v="1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x v="0"/>
    <n v="1473802200"/>
    <n v="1472746374"/>
    <x v="0"/>
    <n v="0"/>
    <n v="0"/>
    <x v="1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x v="0"/>
    <n v="1431046356"/>
    <n v="1428454356"/>
    <x v="0"/>
    <n v="1"/>
    <n v="1"/>
    <x v="1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x v="0"/>
    <n v="1470598345"/>
    <n v="1468006345"/>
    <x v="0"/>
    <n v="2"/>
    <n v="55"/>
    <x v="1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n v="1"/>
    <x v="0"/>
    <x v="0"/>
    <n v="1447018833"/>
    <n v="1444423233"/>
    <x v="0"/>
    <n v="1"/>
    <n v="22"/>
    <x v="1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x v="0"/>
    <n v="1437432392"/>
    <n v="1434840392"/>
    <x v="0"/>
    <n v="15"/>
    <n v="56.67"/>
    <x v="1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n v="0"/>
    <x v="0"/>
    <x v="0"/>
    <n v="1412283542"/>
    <n v="1409691542"/>
    <x v="0"/>
    <n v="1"/>
    <n v="20"/>
    <x v="1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x v="0"/>
    <n v="1462391932"/>
    <n v="1457297932"/>
    <x v="0"/>
    <n v="1"/>
    <n v="1"/>
    <x v="1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x v="0"/>
    <n v="1437075422"/>
    <n v="1434483422"/>
    <x v="0"/>
    <n v="0"/>
    <n v="0"/>
    <x v="1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n v="111"/>
    <x v="1"/>
    <x v="1"/>
    <n v="1433948671"/>
    <n v="1430060671"/>
    <x v="0"/>
    <n v="52"/>
    <n v="25.58"/>
    <x v="0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x v="0"/>
    <n v="1483822800"/>
    <n v="1481058170"/>
    <x v="0"/>
    <n v="34"/>
    <n v="63.97"/>
    <x v="0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x v="0"/>
    <n v="1472270340"/>
    <n v="1470348775"/>
    <x v="0"/>
    <n v="67"/>
    <n v="89.93"/>
    <x v="0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x v="1"/>
    <n v="1425821477"/>
    <n v="1421937077"/>
    <x v="0"/>
    <n v="70"/>
    <n v="93.07"/>
    <x v="0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x v="0"/>
    <n v="1482372000"/>
    <n v="1479276838"/>
    <x v="0"/>
    <n v="89"/>
    <n v="89.67"/>
    <x v="0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x v="0"/>
    <n v="1479952800"/>
    <n v="1477368867"/>
    <x v="0"/>
    <n v="107"/>
    <n v="207.62"/>
    <x v="0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x v="1"/>
    <n v="1447426800"/>
    <n v="1444904830"/>
    <x v="0"/>
    <n v="159"/>
    <n v="59.41"/>
    <x v="0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n v="130"/>
    <x v="5"/>
    <x v="5"/>
    <n v="1441234143"/>
    <n v="1438642143"/>
    <x v="0"/>
    <n v="181"/>
    <n v="358.97"/>
    <x v="0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x v="3"/>
    <n v="1488394800"/>
    <n v="1485213921"/>
    <x v="0"/>
    <n v="131"/>
    <n v="94.74"/>
    <x v="0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x v="0"/>
    <n v="1461096304"/>
    <n v="1458936304"/>
    <x v="0"/>
    <n v="125"/>
    <n v="80.650000000000006"/>
    <x v="0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n v="103"/>
    <x v="0"/>
    <x v="0"/>
    <n v="1426787123"/>
    <n v="1424198723"/>
    <x v="0"/>
    <n v="61"/>
    <n v="168.69"/>
    <x v="0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n v="260"/>
    <x v="1"/>
    <x v="1"/>
    <n v="1476425082"/>
    <n v="1473833082"/>
    <x v="0"/>
    <n v="90"/>
    <n v="34.69"/>
    <x v="0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x v="7"/>
    <n v="1458579568"/>
    <n v="1455991168"/>
    <x v="0"/>
    <n v="35"/>
    <n v="462.86"/>
    <x v="0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x v="5"/>
    <n v="1428091353"/>
    <n v="1425502953"/>
    <x v="0"/>
    <n v="90"/>
    <n v="104.39"/>
    <x v="0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x v="0"/>
    <n v="1444071361"/>
    <n v="1441479361"/>
    <x v="0"/>
    <n v="4"/>
    <n v="7.5"/>
    <x v="0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x v="0"/>
    <n v="1472443269"/>
    <n v="1468987269"/>
    <x v="0"/>
    <n v="120"/>
    <n v="47.13"/>
    <x v="0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x v="0"/>
    <n v="1485631740"/>
    <n v="1483041083"/>
    <x v="0"/>
    <n v="14"/>
    <n v="414.29"/>
    <x v="0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x v="0"/>
    <n v="1468536992"/>
    <n v="1463352992"/>
    <x v="0"/>
    <n v="27"/>
    <n v="42.48"/>
    <x v="0"/>
    <s v="photography/photobooks"/>
    <x v="8"/>
    <s v="photobooks"/>
    <x v="1758"/>
  </r>
  <r>
    <n v="1759"/>
    <s v="Death Valley"/>
    <s v="Death Valley will be the first photo book of Andi State"/>
    <n v="5000"/>
    <n v="5330"/>
    <x v="0"/>
    <n v="107"/>
    <x v="0"/>
    <x v="0"/>
    <n v="1427309629"/>
    <n v="1425585229"/>
    <x v="0"/>
    <n v="49"/>
    <n v="108.78"/>
    <x v="0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x v="0"/>
    <n v="1456416513"/>
    <n v="1454688513"/>
    <x v="0"/>
    <n v="102"/>
    <n v="81.099999999999994"/>
    <x v="0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n v="155"/>
    <x v="1"/>
    <x v="1"/>
    <n v="1442065060"/>
    <n v="1437745060"/>
    <x v="0"/>
    <n v="3"/>
    <n v="51.67"/>
    <x v="0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n v="885"/>
    <x v="0"/>
    <x v="0"/>
    <n v="1457739245"/>
    <n v="1455147245"/>
    <x v="0"/>
    <n v="25"/>
    <n v="35.4"/>
    <x v="0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x v="0"/>
    <n v="1477255840"/>
    <n v="1474663840"/>
    <x v="0"/>
    <n v="118"/>
    <n v="103.64"/>
    <x v="0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x v="1"/>
    <n v="1407065979"/>
    <n v="1404560379"/>
    <x v="1"/>
    <n v="39"/>
    <n v="55.28"/>
    <x v="1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x v="0"/>
    <n v="1407972712"/>
    <n v="1405380712"/>
    <x v="1"/>
    <n v="103"/>
    <n v="72.17"/>
    <x v="1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n v="0"/>
    <x v="2"/>
    <x v="2"/>
    <n v="1408999088"/>
    <n v="1407184688"/>
    <x v="1"/>
    <n v="0"/>
    <n v="0"/>
    <x v="1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x v="0"/>
    <n v="1407080884"/>
    <n v="1404488884"/>
    <x v="1"/>
    <n v="39"/>
    <n v="58.62"/>
    <x v="1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x v="0"/>
    <n v="1411824444"/>
    <n v="1406640444"/>
    <x v="1"/>
    <n v="15"/>
    <n v="12.47"/>
    <x v="1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x v="0"/>
    <n v="1421177959"/>
    <n v="1418585959"/>
    <x v="1"/>
    <n v="22"/>
    <n v="49.14"/>
    <x v="1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x v="0"/>
    <n v="1413312194"/>
    <n v="1410288194"/>
    <x v="1"/>
    <n v="92"/>
    <n v="150.5"/>
    <x v="1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x v="1"/>
    <n v="1414107040"/>
    <n v="1411515040"/>
    <x v="1"/>
    <n v="25"/>
    <n v="35.799999999999997"/>
    <x v="1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n v="16"/>
    <x v="1"/>
    <x v="1"/>
    <n v="1404666836"/>
    <n v="1399482836"/>
    <x v="1"/>
    <n v="19"/>
    <n v="45.16"/>
    <x v="1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x v="0"/>
    <n v="1421691298"/>
    <n v="1417803298"/>
    <x v="1"/>
    <n v="19"/>
    <n v="98.79"/>
    <x v="1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x v="0"/>
    <n v="1417273140"/>
    <n v="1413609292"/>
    <x v="1"/>
    <n v="13"/>
    <n v="88.31"/>
    <x v="1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x v="0"/>
    <n v="1414193160"/>
    <n v="1410305160"/>
    <x v="1"/>
    <n v="124"/>
    <n v="170.63"/>
    <x v="1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x v="1"/>
    <n v="1414623471"/>
    <n v="1411513071"/>
    <x v="1"/>
    <n v="4"/>
    <n v="83.75"/>
    <x v="1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x v="3"/>
    <n v="1424421253"/>
    <n v="1421829253"/>
    <x v="1"/>
    <n v="10"/>
    <n v="65.099999999999994"/>
    <x v="1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x v="0"/>
    <n v="1427485395"/>
    <n v="1423600995"/>
    <x v="1"/>
    <n v="15"/>
    <n v="66.33"/>
    <x v="1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x v="0"/>
    <n v="1472834180"/>
    <n v="1470242180"/>
    <x v="1"/>
    <n v="38"/>
    <n v="104.89"/>
    <x v="1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x v="0"/>
    <n v="1467469510"/>
    <n v="1462285510"/>
    <x v="1"/>
    <n v="152"/>
    <n v="78.44"/>
    <x v="1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x v="0"/>
    <n v="1473950945"/>
    <n v="1471272545"/>
    <x v="1"/>
    <n v="24"/>
    <n v="59.04"/>
    <x v="1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x v="0"/>
    <n v="1456062489"/>
    <n v="1453211289"/>
    <x v="1"/>
    <n v="76"/>
    <n v="71.34"/>
    <x v="1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x v="0"/>
    <n v="1432248478"/>
    <n v="1429656478"/>
    <x v="1"/>
    <n v="185"/>
    <n v="51.23"/>
    <x v="1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x v="0"/>
    <n v="1422674700"/>
    <n v="1419954240"/>
    <x v="1"/>
    <n v="33"/>
    <n v="60.24"/>
    <x v="1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x v="0"/>
    <n v="1413417600"/>
    <n v="1410750855"/>
    <x v="1"/>
    <n v="108"/>
    <n v="44.94"/>
    <x v="1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x v="3"/>
    <n v="1418649177"/>
    <n v="1416057177"/>
    <x v="1"/>
    <n v="29"/>
    <n v="31.21"/>
    <x v="1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n v="15"/>
    <x v="0"/>
    <x v="0"/>
    <n v="1428158637"/>
    <n v="1425570237"/>
    <x v="1"/>
    <n v="24"/>
    <n v="63.88"/>
    <x v="1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n v="1"/>
    <x v="1"/>
    <x v="1"/>
    <n v="1414795542"/>
    <n v="1412203542"/>
    <x v="1"/>
    <n v="4"/>
    <n v="19"/>
    <x v="1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x v="0"/>
    <n v="1421042403"/>
    <n v="1415858403"/>
    <x v="1"/>
    <n v="4"/>
    <n v="10"/>
    <x v="1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x v="0"/>
    <n v="1423152678"/>
    <n v="1420560678"/>
    <x v="1"/>
    <n v="15"/>
    <n v="109.07"/>
    <x v="1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n v="4"/>
    <x v="1"/>
    <x v="1"/>
    <n v="1422553565"/>
    <n v="1417369565"/>
    <x v="1"/>
    <n v="4"/>
    <n v="26.75"/>
    <x v="1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x v="0"/>
    <n v="1439189940"/>
    <n v="1435970682"/>
    <x v="1"/>
    <n v="139"/>
    <n v="109.94"/>
    <x v="1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x v="2"/>
    <n v="1417127040"/>
    <n v="1414531440"/>
    <x v="1"/>
    <n v="2"/>
    <n v="20"/>
    <x v="1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x v="0"/>
    <n v="1423660422"/>
    <n v="1420636422"/>
    <x v="1"/>
    <n v="18"/>
    <n v="55.39"/>
    <x v="1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x v="3"/>
    <n v="1476460800"/>
    <n v="1473922541"/>
    <x v="1"/>
    <n v="81"/>
    <n v="133.9"/>
    <x v="1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x v="1"/>
    <n v="1469356366"/>
    <n v="1464172366"/>
    <x v="1"/>
    <n v="86"/>
    <n v="48.72"/>
    <x v="1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x v="0"/>
    <n v="1481809189"/>
    <n v="1479217189"/>
    <x v="1"/>
    <n v="140"/>
    <n v="48.25"/>
    <x v="1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x v="0"/>
    <n v="1454572233"/>
    <n v="1449388233"/>
    <x v="1"/>
    <n v="37"/>
    <n v="58.97"/>
    <x v="1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n v="2"/>
    <x v="1"/>
    <x v="1"/>
    <n v="1415740408"/>
    <n v="1414008808"/>
    <x v="1"/>
    <n v="6"/>
    <n v="11.64"/>
    <x v="1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x v="1"/>
    <n v="1476109970"/>
    <n v="1473517970"/>
    <x v="1"/>
    <n v="113"/>
    <n v="83.72"/>
    <x v="1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x v="1"/>
    <n v="1450181400"/>
    <n v="1447429868"/>
    <x v="1"/>
    <n v="37"/>
    <n v="63.65"/>
    <x v="1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n v="48"/>
    <x v="12"/>
    <x v="3"/>
    <n v="1435442340"/>
    <n v="1433416830"/>
    <x v="1"/>
    <n v="18"/>
    <n v="94.28"/>
    <x v="1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x v="0"/>
    <n v="1423878182"/>
    <n v="1421199782"/>
    <x v="1"/>
    <n v="75"/>
    <n v="71.87"/>
    <x v="1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x v="0"/>
    <n v="1447521404"/>
    <n v="1444061804"/>
    <x v="1"/>
    <n v="52"/>
    <n v="104.85"/>
    <x v="1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x v="3"/>
    <n v="1443808800"/>
    <n v="1441048658"/>
    <x v="1"/>
    <n v="122"/>
    <n v="67.14"/>
    <x v="1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x v="1"/>
    <n v="1412090349"/>
    <n v="1409066349"/>
    <x v="1"/>
    <n v="8"/>
    <n v="73.88"/>
    <x v="1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n v="11"/>
    <x v="0"/>
    <x v="0"/>
    <n v="1411868313"/>
    <n v="1409276313"/>
    <x v="1"/>
    <n v="8"/>
    <n v="69.13"/>
    <x v="1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x v="0"/>
    <n v="1486830030"/>
    <n v="1483806030"/>
    <x v="1"/>
    <n v="96"/>
    <n v="120.77"/>
    <x v="1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x v="5"/>
    <n v="1425246439"/>
    <n v="1422222439"/>
    <x v="1"/>
    <n v="9"/>
    <n v="42.22"/>
    <x v="1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n v="3"/>
    <x v="0"/>
    <x v="0"/>
    <n v="1408657826"/>
    <n v="1407621026"/>
    <x v="0"/>
    <n v="2"/>
    <n v="7.5"/>
    <x v="1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n v="0"/>
    <x v="0"/>
    <x v="0"/>
    <n v="1414123200"/>
    <n v="1408962270"/>
    <x v="0"/>
    <n v="26"/>
    <n v="1.54"/>
    <x v="1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x v="1"/>
    <n v="1467531536"/>
    <n v="1464939536"/>
    <x v="0"/>
    <n v="23"/>
    <n v="37.61"/>
    <x v="1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n v="0"/>
    <x v="1"/>
    <x v="1"/>
    <n v="1407532812"/>
    <n v="1404940812"/>
    <x v="0"/>
    <n v="0"/>
    <n v="0"/>
    <x v="1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x v="1"/>
    <n v="1425108736"/>
    <n v="1422516736"/>
    <x v="0"/>
    <n v="140"/>
    <n v="42.16"/>
    <x v="1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x v="0"/>
    <n v="1435787137"/>
    <n v="1434577537"/>
    <x v="0"/>
    <n v="0"/>
    <n v="0"/>
    <x v="1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n v="2"/>
    <x v="16"/>
    <x v="11"/>
    <n v="1469473200"/>
    <n v="1467061303"/>
    <x v="0"/>
    <n v="6"/>
    <n v="84.83"/>
    <x v="1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n v="52"/>
    <x v="0"/>
    <x v="0"/>
    <n v="1485759540"/>
    <n v="1480607607"/>
    <x v="0"/>
    <n v="100"/>
    <n v="94.19"/>
    <x v="1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n v="0"/>
    <x v="0"/>
    <x v="0"/>
    <n v="1428035850"/>
    <n v="1425447450"/>
    <x v="0"/>
    <n v="0"/>
    <n v="0"/>
    <x v="1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x v="0"/>
    <n v="1406743396"/>
    <n v="1404151396"/>
    <x v="0"/>
    <n v="4"/>
    <n v="6.25"/>
    <x v="1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x v="0"/>
    <n v="1427850090"/>
    <n v="1425261690"/>
    <x v="0"/>
    <n v="8"/>
    <n v="213.38"/>
    <x v="1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x v="0"/>
    <n v="1330760367"/>
    <n v="1326872367"/>
    <x v="0"/>
    <n v="57"/>
    <n v="59.16"/>
    <x v="0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x v="5"/>
    <n v="1391194860"/>
    <n v="1388084862"/>
    <x v="0"/>
    <n v="11"/>
    <n v="27.27"/>
    <x v="0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x v="0"/>
    <n v="1351095976"/>
    <n v="1348503976"/>
    <x v="0"/>
    <n v="33"/>
    <n v="24.58"/>
    <x v="0"/>
    <s v="music/rock"/>
    <x v="4"/>
    <s v="rock"/>
    <x v="1823"/>
  </r>
  <r>
    <n v="1824"/>
    <s v="Tin Man's Broken Wisdom Fund"/>
    <s v="cd fund raiser"/>
    <n v="3000"/>
    <n v="3002"/>
    <x v="0"/>
    <n v="100"/>
    <x v="0"/>
    <x v="0"/>
    <n v="1389146880"/>
    <n v="1387403967"/>
    <x v="0"/>
    <n v="40"/>
    <n v="75.05"/>
    <x v="0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x v="0"/>
    <n v="1373572903"/>
    <n v="1371585703"/>
    <x v="0"/>
    <n v="50"/>
    <n v="42.02"/>
    <x v="0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n v="101"/>
    <x v="0"/>
    <x v="0"/>
    <n v="1392675017"/>
    <n v="1390083017"/>
    <x v="0"/>
    <n v="38"/>
    <n v="53.16"/>
    <x v="0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x v="0"/>
    <n v="1299138561"/>
    <n v="1294818561"/>
    <x v="0"/>
    <n v="96"/>
    <n v="83.89"/>
    <x v="0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x v="0"/>
    <n v="1399672800"/>
    <n v="1396906530"/>
    <x v="0"/>
    <n v="48"/>
    <n v="417.33"/>
    <x v="0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x v="0"/>
    <n v="1295647200"/>
    <n v="1291428371"/>
    <x v="0"/>
    <n v="33"/>
    <n v="75.77"/>
    <x v="0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x v="0"/>
    <n v="1393259107"/>
    <n v="1390667107"/>
    <x v="0"/>
    <n v="226"/>
    <n v="67.39"/>
    <x v="0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x v="0"/>
    <n v="1336866863"/>
    <n v="1335570863"/>
    <x v="0"/>
    <n v="14"/>
    <n v="73.569999999999993"/>
    <x v="0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x v="0"/>
    <n v="1299243427"/>
    <n v="1296651427"/>
    <x v="0"/>
    <n v="20"/>
    <n v="25"/>
    <x v="0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x v="0"/>
    <n v="1362211140"/>
    <n v="1359421403"/>
    <x v="0"/>
    <n v="25"/>
    <n v="42"/>
    <x v="0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n v="118"/>
    <x v="0"/>
    <x v="0"/>
    <n v="1422140895"/>
    <n v="1418684895"/>
    <x v="0"/>
    <n v="90"/>
    <n v="131.16999999999999"/>
    <x v="0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x v="1"/>
    <n v="1459439471"/>
    <n v="1456851071"/>
    <x v="0"/>
    <n v="11"/>
    <n v="47.27"/>
    <x v="0"/>
    <s v="music/rock"/>
    <x v="4"/>
    <s v="rock"/>
    <x v="1835"/>
  </r>
  <r>
    <n v="1836"/>
    <s v="KICKSTART OUR &lt;+3"/>
    <s v="Help fund our 2013 Sound &amp; Lighting Touring rig!"/>
    <n v="5000"/>
    <n v="10017"/>
    <x v="0"/>
    <n v="200"/>
    <x v="0"/>
    <x v="0"/>
    <n v="1361129129"/>
    <n v="1359660329"/>
    <x v="0"/>
    <n v="55"/>
    <n v="182.13"/>
    <x v="0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x v="0"/>
    <n v="1332029335"/>
    <n v="1326848935"/>
    <x v="0"/>
    <n v="30"/>
    <n v="61.37"/>
    <x v="0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x v="0"/>
    <n v="1317438000"/>
    <n v="1314989557"/>
    <x v="0"/>
    <n v="28"/>
    <n v="35.770000000000003"/>
    <x v="0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x v="0"/>
    <n v="1475342382"/>
    <n v="1472750382"/>
    <x v="0"/>
    <n v="45"/>
    <n v="45.62"/>
    <x v="0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x v="0"/>
    <n v="1367902740"/>
    <n v="1366251510"/>
    <x v="0"/>
    <n v="13"/>
    <n v="75.38"/>
    <x v="0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n v="102"/>
    <x v="0"/>
    <x v="0"/>
    <n v="1400561940"/>
    <n v="1397679445"/>
    <x v="0"/>
    <n v="40"/>
    <n v="50.88"/>
    <x v="0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x v="0"/>
    <n v="1425275940"/>
    <n v="1422371381"/>
    <x v="0"/>
    <n v="21"/>
    <n v="119.29"/>
    <x v="0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x v="0"/>
    <n v="1298245954"/>
    <n v="1295653954"/>
    <x v="0"/>
    <n v="134"/>
    <n v="92.54"/>
    <x v="0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x v="0"/>
    <n v="1307761200"/>
    <n v="1304464914"/>
    <x v="0"/>
    <n v="20"/>
    <n v="76.05"/>
    <x v="0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x v="0"/>
    <n v="1466139300"/>
    <n v="1464854398"/>
    <x v="0"/>
    <n v="19"/>
    <n v="52.63"/>
    <x v="0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x v="0"/>
    <n v="1355585777"/>
    <n v="1352993777"/>
    <x v="0"/>
    <n v="209"/>
    <n v="98.99"/>
    <x v="0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x v="0"/>
    <n v="1429594832"/>
    <n v="1427780432"/>
    <x v="0"/>
    <n v="38"/>
    <n v="79.53"/>
    <x v="0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x v="0"/>
    <n v="1312095540"/>
    <n v="1306608888"/>
    <x v="0"/>
    <n v="24"/>
    <n v="134.21"/>
    <x v="0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n v="100"/>
    <x v="0"/>
    <x v="0"/>
    <n v="1350505059"/>
    <n v="1347913059"/>
    <x v="0"/>
    <n v="8"/>
    <n v="37.630000000000003"/>
    <x v="0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x v="0"/>
    <n v="1405033300"/>
    <n v="1402441300"/>
    <x v="0"/>
    <n v="179"/>
    <n v="51.04"/>
    <x v="0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x v="0"/>
    <n v="1406509200"/>
    <n v="1404769538"/>
    <x v="0"/>
    <n v="26"/>
    <n v="50.04"/>
    <x v="0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x v="0"/>
    <n v="1429920000"/>
    <n v="1426703452"/>
    <x v="0"/>
    <n v="131"/>
    <n v="133.93"/>
    <x v="0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x v="0"/>
    <n v="1352860017"/>
    <n v="1348536417"/>
    <x v="0"/>
    <n v="14"/>
    <n v="58.21"/>
    <x v="0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x v="0"/>
    <n v="1369355437"/>
    <n v="1366763437"/>
    <x v="0"/>
    <n v="174"/>
    <n v="88.04"/>
    <x v="0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x v="5"/>
    <n v="1389012940"/>
    <n v="1385124940"/>
    <x v="0"/>
    <n v="191"/>
    <n v="70.58"/>
    <x v="0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x v="0"/>
    <n v="1405715472"/>
    <n v="1403901072"/>
    <x v="0"/>
    <n v="38"/>
    <n v="53.29"/>
    <x v="0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x v="0"/>
    <n v="1410546413"/>
    <n v="1407954413"/>
    <x v="0"/>
    <n v="22"/>
    <n v="136.36000000000001"/>
    <x v="0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x v="0"/>
    <n v="1324014521"/>
    <n v="1318826921"/>
    <x v="0"/>
    <n v="149"/>
    <n v="40.549999999999997"/>
    <x v="0"/>
    <s v="music/rock"/>
    <x v="4"/>
    <s v="rock"/>
    <x v="1858"/>
  </r>
  <r>
    <n v="1859"/>
    <s v="Queen Kwong Tour to London and Paris"/>
    <s v="Queen Kwong is going ON TOUR to London and Paris!"/>
    <n v="3000"/>
    <n v="3955"/>
    <x v="0"/>
    <n v="132"/>
    <x v="0"/>
    <x v="0"/>
    <n v="1316716129"/>
    <n v="1314124129"/>
    <x v="0"/>
    <n v="56"/>
    <n v="70.63"/>
    <x v="0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x v="0"/>
    <n v="1391706084"/>
    <n v="1389891684"/>
    <x v="0"/>
    <n v="19"/>
    <n v="52.68"/>
    <x v="0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x v="1"/>
    <n v="1422256341"/>
    <n v="1419664341"/>
    <x v="0"/>
    <n v="0"/>
    <n v="0"/>
    <x v="1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x v="0"/>
    <n v="1488958200"/>
    <n v="1484912974"/>
    <x v="0"/>
    <n v="16"/>
    <n v="90.94"/>
    <x v="1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n v="0"/>
    <x v="0"/>
    <x v="0"/>
    <n v="1402600085"/>
    <n v="1400008085"/>
    <x v="0"/>
    <n v="2"/>
    <n v="5"/>
    <x v="1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x v="0"/>
    <n v="1399223500"/>
    <n v="1396631500"/>
    <x v="0"/>
    <n v="48"/>
    <n v="58.08"/>
    <x v="1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x v="1"/>
    <n v="1478425747"/>
    <n v="1475398147"/>
    <x v="0"/>
    <n v="2"/>
    <n v="2"/>
    <x v="1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x v="0"/>
    <n v="1488340800"/>
    <n v="1483768497"/>
    <x v="0"/>
    <n v="2"/>
    <n v="62.5"/>
    <x v="1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x v="0"/>
    <n v="1478383912"/>
    <n v="1475791912"/>
    <x v="0"/>
    <n v="1"/>
    <n v="10"/>
    <x v="1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x v="0"/>
    <n v="1450166340"/>
    <n v="1448044925"/>
    <x v="0"/>
    <n v="17"/>
    <n v="71.59"/>
    <x v="1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x v="0"/>
    <n v="1483488249"/>
    <n v="1480896249"/>
    <x v="0"/>
    <n v="0"/>
    <n v="0"/>
    <x v="1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x v="0"/>
    <n v="1454213820"/>
    <n v="1451723535"/>
    <x v="0"/>
    <n v="11"/>
    <n v="32.82"/>
    <x v="1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x v="0"/>
    <n v="1416512901"/>
    <n v="1413053301"/>
    <x v="0"/>
    <n v="95"/>
    <n v="49.12"/>
    <x v="1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x v="0"/>
    <n v="1435633602"/>
    <n v="1433041602"/>
    <x v="0"/>
    <n v="13"/>
    <n v="16.309999999999999"/>
    <x v="1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x v="5"/>
    <n v="1436373900"/>
    <n v="1433861210"/>
    <x v="0"/>
    <n v="2"/>
    <n v="18"/>
    <x v="1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x v="0"/>
    <n v="1467155733"/>
    <n v="1465427733"/>
    <x v="0"/>
    <n v="2"/>
    <n v="13"/>
    <x v="1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n v="1"/>
    <x v="0"/>
    <x v="0"/>
    <n v="1470519308"/>
    <n v="1465335308"/>
    <x v="0"/>
    <n v="3"/>
    <n v="17"/>
    <x v="1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x v="2"/>
    <n v="1402901405"/>
    <n v="1400309405"/>
    <x v="0"/>
    <n v="0"/>
    <n v="0"/>
    <x v="1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x v="0"/>
    <n v="1425170525"/>
    <n v="1422664925"/>
    <x v="0"/>
    <n v="0"/>
    <n v="0"/>
    <x v="1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x v="2"/>
    <n v="1402618355"/>
    <n v="1400026355"/>
    <x v="0"/>
    <n v="0"/>
    <n v="0"/>
    <x v="1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x v="3"/>
    <n v="1457966129"/>
    <n v="1455377729"/>
    <x v="0"/>
    <n v="2"/>
    <n v="3"/>
    <x v="1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n v="20"/>
    <x v="1"/>
    <x v="1"/>
    <n v="1459341380"/>
    <n v="1456839380"/>
    <x v="0"/>
    <n v="24"/>
    <n v="41.83"/>
    <x v="1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x v="0"/>
    <n v="1425955189"/>
    <n v="1423366789"/>
    <x v="0"/>
    <n v="70"/>
    <n v="49.34"/>
    <x v="0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x v="0"/>
    <n v="1341964080"/>
    <n v="1339109212"/>
    <x v="0"/>
    <n v="81"/>
    <n v="41.73"/>
    <x v="0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x v="0"/>
    <n v="1333921508"/>
    <n v="1331333108"/>
    <x v="0"/>
    <n v="32"/>
    <n v="32.72"/>
    <x v="0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x v="0"/>
    <n v="1354017600"/>
    <n v="1350967535"/>
    <x v="0"/>
    <n v="26"/>
    <n v="51.96"/>
    <x v="0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x v="0"/>
    <n v="1344636000"/>
    <n v="1341800110"/>
    <x v="0"/>
    <n v="105"/>
    <n v="50.69"/>
    <x v="0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x v="0"/>
    <n v="1415832338"/>
    <n v="1413236738"/>
    <x v="0"/>
    <n v="29"/>
    <n v="42.24"/>
    <x v="0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x v="3"/>
    <n v="1449178200"/>
    <n v="1447614732"/>
    <x v="0"/>
    <n v="8"/>
    <n v="416.88"/>
    <x v="0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x v="0"/>
    <n v="1275368340"/>
    <n v="1272692732"/>
    <x v="0"/>
    <n v="89"/>
    <n v="46.65"/>
    <x v="0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x v="0"/>
    <n v="1363024946"/>
    <n v="1359140546"/>
    <x v="0"/>
    <n v="44"/>
    <n v="48.45"/>
    <x v="0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x v="0"/>
    <n v="1355597528"/>
    <n v="1353005528"/>
    <x v="0"/>
    <n v="246"/>
    <n v="70.53"/>
    <x v="0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x v="0"/>
    <n v="1279778400"/>
    <n v="1275851354"/>
    <x v="0"/>
    <n v="120"/>
    <n v="87.96"/>
    <x v="0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x v="0"/>
    <n v="1307459881"/>
    <n v="1304867881"/>
    <x v="0"/>
    <n v="26"/>
    <n v="26.27"/>
    <x v="0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x v="0"/>
    <n v="1302926340"/>
    <n v="1301524585"/>
    <x v="0"/>
    <n v="45"/>
    <n v="57.78"/>
    <x v="0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n v="115"/>
    <x v="0"/>
    <x v="0"/>
    <n v="1329082983"/>
    <n v="1326404583"/>
    <x v="0"/>
    <n v="20"/>
    <n v="57.25"/>
    <x v="0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x v="0"/>
    <n v="1445363722"/>
    <n v="1442771722"/>
    <x v="0"/>
    <n v="47"/>
    <n v="196.34"/>
    <x v="0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x v="0"/>
    <n v="1334250165"/>
    <n v="1331658165"/>
    <x v="0"/>
    <n v="13"/>
    <n v="43"/>
    <x v="0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x v="0"/>
    <n v="1393966800"/>
    <n v="1392040806"/>
    <x v="0"/>
    <n v="183"/>
    <n v="35.549999999999997"/>
    <x v="0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x v="0"/>
    <n v="1454349600"/>
    <n v="1451277473"/>
    <x v="0"/>
    <n v="21"/>
    <n v="68.81"/>
    <x v="0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x v="0"/>
    <n v="1427319366"/>
    <n v="1424730966"/>
    <x v="0"/>
    <n v="42"/>
    <n v="28.57"/>
    <x v="0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x v="0"/>
    <n v="1349517540"/>
    <n v="1347137731"/>
    <x v="0"/>
    <n v="54"/>
    <n v="50.63"/>
    <x v="0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x v="1"/>
    <n v="1432299600"/>
    <n v="1429707729"/>
    <x v="0"/>
    <n v="25"/>
    <n v="106.8"/>
    <x v="1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x v="3"/>
    <n v="1425495447"/>
    <n v="1422903447"/>
    <x v="0"/>
    <n v="3"/>
    <n v="4"/>
    <x v="1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x v="0"/>
    <n v="1485541791"/>
    <n v="1480357791"/>
    <x v="0"/>
    <n v="41"/>
    <n v="34.1"/>
    <x v="1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x v="0"/>
    <n v="1451752021"/>
    <n v="1447864021"/>
    <x v="0"/>
    <n v="2"/>
    <n v="25"/>
    <x v="1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x v="0"/>
    <n v="1410127994"/>
    <n v="1407535994"/>
    <x v="0"/>
    <n v="4"/>
    <n v="10.5"/>
    <x v="1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x v="0"/>
    <n v="1466697983"/>
    <n v="1464105983"/>
    <x v="0"/>
    <n v="99"/>
    <n v="215.96"/>
    <x v="1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n v="0"/>
    <x v="0"/>
    <x v="0"/>
    <n v="1400853925"/>
    <n v="1399557925"/>
    <x v="0"/>
    <n v="4"/>
    <n v="21.25"/>
    <x v="1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x v="0"/>
    <n v="1483048900"/>
    <n v="1480456900"/>
    <x v="0"/>
    <n v="4"/>
    <n v="108.25"/>
    <x v="1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x v="0"/>
    <n v="1414059479"/>
    <n v="1411467479"/>
    <x v="0"/>
    <n v="38"/>
    <n v="129.97"/>
    <x v="1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x v="3"/>
    <n v="1446331500"/>
    <n v="1442531217"/>
    <x v="0"/>
    <n v="285"/>
    <n v="117.49"/>
    <x v="1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x v="4"/>
    <n v="1407545334"/>
    <n v="1404953334"/>
    <x v="0"/>
    <n v="1"/>
    <n v="10"/>
    <x v="1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x v="0"/>
    <n v="1433395560"/>
    <n v="1430803560"/>
    <x v="0"/>
    <n v="42"/>
    <n v="70.599999999999994"/>
    <x v="1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n v="1"/>
    <x v="1"/>
    <x v="1"/>
    <n v="1412770578"/>
    <n v="1410178578"/>
    <x v="0"/>
    <n v="26"/>
    <n v="24.5"/>
    <x v="1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x v="0"/>
    <n v="1414814340"/>
    <n v="1413519073"/>
    <x v="0"/>
    <n v="2"/>
    <n v="30"/>
    <x v="1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x v="0"/>
    <n v="1409620222"/>
    <n v="1407892222"/>
    <x v="0"/>
    <n v="4"/>
    <n v="2"/>
    <x v="1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n v="1"/>
    <x v="0"/>
    <x v="0"/>
    <n v="1478542375"/>
    <n v="1476378775"/>
    <x v="0"/>
    <n v="6"/>
    <n v="17"/>
    <x v="1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n v="53"/>
    <x v="7"/>
    <x v="6"/>
    <n v="1486708133"/>
    <n v="1484116133"/>
    <x v="0"/>
    <n v="70"/>
    <n v="2928.93"/>
    <x v="1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x v="0"/>
    <n v="1407869851"/>
    <n v="1404845851"/>
    <x v="0"/>
    <n v="9"/>
    <n v="28.89"/>
    <x v="1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x v="0"/>
    <n v="1432069249"/>
    <n v="1429477249"/>
    <x v="0"/>
    <n v="8"/>
    <n v="29.63"/>
    <x v="1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x v="1"/>
    <n v="1445468400"/>
    <n v="1443042061"/>
    <x v="0"/>
    <n v="105"/>
    <n v="40.98"/>
    <x v="1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n v="137"/>
    <x v="0"/>
    <x v="0"/>
    <n v="1342243143"/>
    <n v="1339651143"/>
    <x v="0"/>
    <n v="38"/>
    <n v="54"/>
    <x v="0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x v="0"/>
    <n v="1386828507"/>
    <n v="1384236507"/>
    <x v="0"/>
    <n v="64"/>
    <n v="36.11"/>
    <x v="0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x v="0"/>
    <n v="1317099540"/>
    <n v="1313612532"/>
    <x v="0"/>
    <n v="13"/>
    <n v="23.15"/>
    <x v="0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x v="0"/>
    <n v="1389814380"/>
    <n v="1387390555"/>
    <x v="0"/>
    <n v="33"/>
    <n v="104"/>
    <x v="0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x v="0"/>
    <n v="1381449600"/>
    <n v="1379540288"/>
    <x v="0"/>
    <n v="52"/>
    <n v="31.83"/>
    <x v="0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x v="0"/>
    <n v="1288657560"/>
    <n v="1286319256"/>
    <x v="0"/>
    <n v="107"/>
    <n v="27.39"/>
    <x v="0"/>
    <s v="music/indie rock"/>
    <x v="4"/>
    <s v="indie rock"/>
    <x v="1926"/>
  </r>
  <r>
    <n v="1927"/>
    <s v="GBS Detroit Presents Hampshire"/>
    <s v="Hampshire is headed to GBS Detroit."/>
    <n v="600"/>
    <n v="620"/>
    <x v="0"/>
    <n v="103"/>
    <x v="0"/>
    <x v="0"/>
    <n v="1331182740"/>
    <n v="1329856839"/>
    <x v="0"/>
    <n v="11"/>
    <n v="56.36"/>
    <x v="0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x v="0"/>
    <n v="1367940794"/>
    <n v="1365348794"/>
    <x v="0"/>
    <n v="34"/>
    <n v="77.349999999999994"/>
    <x v="0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x v="0"/>
    <n v="1309825866"/>
    <n v="1306197066"/>
    <x v="0"/>
    <n v="75"/>
    <n v="42.8"/>
    <x v="0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x v="0"/>
    <n v="1373203482"/>
    <n v="1368019482"/>
    <x v="0"/>
    <n v="26"/>
    <n v="48.85"/>
    <x v="0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n v="121"/>
    <x v="0"/>
    <x v="0"/>
    <n v="1337657400"/>
    <n v="1336512309"/>
    <x v="0"/>
    <n v="50"/>
    <n v="48.24"/>
    <x v="0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x v="0"/>
    <n v="1327433173"/>
    <n v="1325618773"/>
    <x v="0"/>
    <n v="80"/>
    <n v="70.209999999999994"/>
    <x v="0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x v="0"/>
    <n v="1411787307"/>
    <n v="1409195307"/>
    <x v="0"/>
    <n v="110"/>
    <n v="94.05"/>
    <x v="0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x v="0"/>
    <n v="1324789200"/>
    <n v="1321649321"/>
    <x v="0"/>
    <n v="77"/>
    <n v="80.27"/>
    <x v="0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x v="0"/>
    <n v="1403326740"/>
    <n v="1400106171"/>
    <x v="0"/>
    <n v="50"/>
    <n v="54.2"/>
    <x v="0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x v="0"/>
    <n v="1323151140"/>
    <n v="1320528070"/>
    <x v="0"/>
    <n v="145"/>
    <n v="60.27"/>
    <x v="0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x v="0"/>
    <n v="1339732740"/>
    <n v="1338346281"/>
    <x v="0"/>
    <n v="29"/>
    <n v="38.74"/>
    <x v="0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x v="0"/>
    <n v="1372741200"/>
    <n v="1370067231"/>
    <x v="0"/>
    <n v="114"/>
    <n v="152.54"/>
    <x v="0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x v="0"/>
    <n v="1362955108"/>
    <n v="1360366708"/>
    <x v="0"/>
    <n v="96"/>
    <n v="115.31"/>
    <x v="0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x v="0"/>
    <n v="1308110340"/>
    <n v="1304770233"/>
    <x v="0"/>
    <n v="31"/>
    <n v="35.840000000000003"/>
    <x v="0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x v="0"/>
    <n v="1400137131"/>
    <n v="1397545131"/>
    <x v="1"/>
    <n v="4883"/>
    <n v="64.569999999999993"/>
    <x v="0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x v="0"/>
    <n v="1309809140"/>
    <n v="1302033140"/>
    <x v="1"/>
    <n v="95"/>
    <n v="87.44"/>
    <x v="0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x v="0"/>
    <n v="1470896916"/>
    <n v="1467008916"/>
    <x v="1"/>
    <n v="2478"/>
    <n v="68.819999999999993"/>
    <x v="0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x v="0"/>
    <n v="1398952890"/>
    <n v="1396360890"/>
    <x v="1"/>
    <n v="1789"/>
    <n v="176.2"/>
    <x v="0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x v="3"/>
    <n v="1436680958"/>
    <n v="1433224958"/>
    <x v="1"/>
    <n v="680"/>
    <n v="511.79"/>
    <x v="0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x v="0"/>
    <n v="1397961361"/>
    <n v="1392780961"/>
    <x v="1"/>
    <n v="70"/>
    <n v="160.44"/>
    <x v="0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x v="0"/>
    <n v="1258955940"/>
    <n v="1255730520"/>
    <x v="1"/>
    <n v="23"/>
    <n v="35"/>
    <x v="0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n v="800"/>
    <x v="0"/>
    <x v="0"/>
    <n v="1465232520"/>
    <n v="1460557809"/>
    <x v="1"/>
    <n v="4245"/>
    <n v="188.51"/>
    <x v="0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n v="106"/>
    <x v="1"/>
    <x v="1"/>
    <n v="1404986951"/>
    <n v="1402394951"/>
    <x v="1"/>
    <n v="943"/>
    <n v="56.2"/>
    <x v="0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x v="0"/>
    <n v="1303446073"/>
    <n v="1300767673"/>
    <x v="1"/>
    <n v="1876"/>
    <n v="51.31"/>
    <x v="0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x v="0"/>
    <n v="1478516737"/>
    <n v="1475921137"/>
    <x v="1"/>
    <n v="834"/>
    <n v="127.36"/>
    <x v="0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x v="5"/>
    <n v="1381934015"/>
    <n v="1378737215"/>
    <x v="1"/>
    <n v="682"/>
    <n v="101.86"/>
    <x v="0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n v="226"/>
    <x v="0"/>
    <x v="0"/>
    <n v="1330657200"/>
    <n v="1328158065"/>
    <x v="1"/>
    <n v="147"/>
    <n v="230.56"/>
    <x v="0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n v="699"/>
    <x v="0"/>
    <x v="0"/>
    <n v="1457758800"/>
    <n v="1453730176"/>
    <x v="1"/>
    <n v="415"/>
    <n v="842.11"/>
    <x v="0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x v="0"/>
    <n v="1337799600"/>
    <n v="1334989881"/>
    <x v="1"/>
    <n v="290"/>
    <n v="577.28"/>
    <x v="0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x v="0"/>
    <n v="1429391405"/>
    <n v="1425507005"/>
    <x v="1"/>
    <n v="365"/>
    <n v="483.34"/>
    <x v="0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n v="168"/>
    <x v="0"/>
    <x v="0"/>
    <n v="1351304513"/>
    <n v="1348712513"/>
    <x v="1"/>
    <n v="660"/>
    <n v="76.14"/>
    <x v="0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x v="0"/>
    <n v="1364078561"/>
    <n v="1361490161"/>
    <x v="1"/>
    <n v="1356"/>
    <n v="74.11"/>
    <x v="0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x v="0"/>
    <n v="1412121600"/>
    <n v="1408565860"/>
    <x v="1"/>
    <n v="424"/>
    <n v="36.97"/>
    <x v="0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x v="9"/>
    <n v="1419151341"/>
    <n v="1416559341"/>
    <x v="1"/>
    <n v="33"/>
    <n v="2500.9699999999998"/>
    <x v="0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x v="0"/>
    <n v="1349495940"/>
    <n v="1346042417"/>
    <x v="1"/>
    <n v="1633"/>
    <n v="67.69"/>
    <x v="0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x v="0"/>
    <n v="1400006636"/>
    <n v="1397414636"/>
    <x v="1"/>
    <n v="306"/>
    <n v="63.05"/>
    <x v="0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x v="1"/>
    <n v="1410862734"/>
    <n v="1407838734"/>
    <x v="1"/>
    <n v="205"/>
    <n v="117.6"/>
    <x v="0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x v="3"/>
    <n v="1461306772"/>
    <n v="1458714772"/>
    <x v="1"/>
    <n v="1281"/>
    <n v="180.75"/>
    <x v="0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x v="0"/>
    <n v="1326330000"/>
    <n v="1324433310"/>
    <x v="1"/>
    <n v="103"/>
    <n v="127.32"/>
    <x v="0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x v="0"/>
    <n v="1408021098"/>
    <n v="1405429098"/>
    <x v="1"/>
    <n v="1513"/>
    <n v="136.63999999999999"/>
    <x v="0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x v="0"/>
    <n v="1398959729"/>
    <n v="1396367729"/>
    <x v="1"/>
    <n v="405"/>
    <n v="182.78"/>
    <x v="0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x v="0"/>
    <n v="1480777515"/>
    <n v="1478095515"/>
    <x v="1"/>
    <n v="510"/>
    <n v="279.38"/>
    <x v="0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x v="1"/>
    <n v="1470423668"/>
    <n v="1467831668"/>
    <x v="1"/>
    <n v="1887"/>
    <n v="61.38"/>
    <x v="0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x v="0"/>
    <n v="1366429101"/>
    <n v="1361248701"/>
    <x v="1"/>
    <n v="701"/>
    <n v="80.73"/>
    <x v="0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x v="0"/>
    <n v="1384488000"/>
    <n v="1381752061"/>
    <x v="1"/>
    <n v="3863"/>
    <n v="272.36"/>
    <x v="0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x v="0"/>
    <n v="1353201444"/>
    <n v="1350605844"/>
    <x v="1"/>
    <n v="238"/>
    <n v="70.849999999999994"/>
    <x v="0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x v="0"/>
    <n v="1470466800"/>
    <n v="1467134464"/>
    <x v="1"/>
    <n v="2051"/>
    <n v="247.94"/>
    <x v="0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x v="1"/>
    <n v="1376899269"/>
    <n v="1371715269"/>
    <x v="1"/>
    <n v="402"/>
    <n v="186.81"/>
    <x v="0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n v="209"/>
    <x v="0"/>
    <x v="0"/>
    <n v="1362938851"/>
    <n v="1360346851"/>
    <x v="1"/>
    <n v="253"/>
    <n v="131.99"/>
    <x v="0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n v="347"/>
    <x v="1"/>
    <x v="1"/>
    <n v="1373751325"/>
    <n v="1371159325"/>
    <x v="1"/>
    <n v="473"/>
    <n v="29.31"/>
    <x v="0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x v="0"/>
    <n v="1450511940"/>
    <n v="1446527540"/>
    <x v="1"/>
    <n v="821"/>
    <n v="245.02"/>
    <x v="0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x v="0"/>
    <n v="1339484400"/>
    <n v="1336627492"/>
    <x v="1"/>
    <n v="388"/>
    <n v="1323.25"/>
    <x v="0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x v="0"/>
    <n v="1447909140"/>
    <n v="1444734146"/>
    <x v="1"/>
    <n v="813"/>
    <n v="282.66000000000003"/>
    <x v="0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n v="355"/>
    <x v="12"/>
    <x v="3"/>
    <n v="1459684862"/>
    <n v="1456232462"/>
    <x v="1"/>
    <n v="1945"/>
    <n v="91.21"/>
    <x v="0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x v="5"/>
    <n v="1404926665"/>
    <n v="1402334665"/>
    <x v="0"/>
    <n v="12"/>
    <n v="31.75"/>
    <x v="1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x v="6"/>
    <n v="1480863887"/>
    <n v="1478268287"/>
    <x v="0"/>
    <n v="0"/>
    <n v="0"/>
    <x v="1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x v="0"/>
    <n v="1472799600"/>
    <n v="1470874618"/>
    <x v="0"/>
    <n v="16"/>
    <n v="88.69"/>
    <x v="1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x v="0"/>
    <n v="1417377481"/>
    <n v="1412189881"/>
    <x v="0"/>
    <n v="7"/>
    <n v="453.14"/>
    <x v="1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x v="1"/>
    <n v="1470178800"/>
    <n v="1467650771"/>
    <x v="0"/>
    <n v="4"/>
    <n v="12.75"/>
    <x v="1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x v="1"/>
    <n v="1457947483"/>
    <n v="1455359083"/>
    <x v="0"/>
    <n v="1"/>
    <n v="1"/>
    <x v="1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n v="42"/>
    <x v="1"/>
    <x v="1"/>
    <n v="1425223276"/>
    <n v="1422631276"/>
    <x v="0"/>
    <n v="28"/>
    <n v="83.43"/>
    <x v="1"/>
    <s v="photography/people"/>
    <x v="8"/>
    <s v="people"/>
    <x v="1987"/>
  </r>
  <r>
    <n v="1988"/>
    <s v="Phillip Michael Photography"/>
    <s v="Expressing art in an image!"/>
    <n v="6000"/>
    <n v="25"/>
    <x v="2"/>
    <n v="0"/>
    <x v="0"/>
    <x v="0"/>
    <n v="1440094742"/>
    <n v="1437502742"/>
    <x v="0"/>
    <n v="1"/>
    <n v="25"/>
    <x v="1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x v="0"/>
    <n v="1481473208"/>
    <n v="1478881208"/>
    <x v="0"/>
    <n v="1"/>
    <n v="50"/>
    <x v="1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x v="0"/>
    <n v="1455338532"/>
    <n v="1454042532"/>
    <x v="0"/>
    <n v="5"/>
    <n v="101.8"/>
    <x v="1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n v="7"/>
    <x v="0"/>
    <x v="0"/>
    <n v="1435958786"/>
    <n v="1434144386"/>
    <x v="0"/>
    <n v="3"/>
    <n v="46.67"/>
    <x v="1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n v="0"/>
    <x v="0"/>
    <x v="0"/>
    <n v="1424229991"/>
    <n v="1421637991"/>
    <x v="0"/>
    <n v="2"/>
    <n v="1"/>
    <x v="1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x v="1"/>
    <n v="1450706837"/>
    <n v="1448114837"/>
    <x v="0"/>
    <n v="0"/>
    <n v="0"/>
    <x v="1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x v="0"/>
    <n v="1481072942"/>
    <n v="1475885342"/>
    <x v="0"/>
    <n v="0"/>
    <n v="0"/>
    <x v="1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x v="5"/>
    <n v="1437082736"/>
    <n v="1435354736"/>
    <x v="0"/>
    <n v="3"/>
    <n v="26"/>
    <x v="1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x v="0"/>
    <n v="1405021211"/>
    <n v="1402429211"/>
    <x v="0"/>
    <n v="0"/>
    <n v="0"/>
    <x v="1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x v="0"/>
    <n v="1409091612"/>
    <n v="1406499612"/>
    <x v="0"/>
    <n v="0"/>
    <n v="0"/>
    <x v="1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x v="0"/>
    <n v="1406861438"/>
    <n v="1402973438"/>
    <x v="0"/>
    <n v="3"/>
    <n v="218.33"/>
    <x v="1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n v="1"/>
    <x v="1"/>
    <x v="1"/>
    <n v="1415882108"/>
    <n v="1413286508"/>
    <x v="0"/>
    <n v="7"/>
    <n v="33.71"/>
    <x v="1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x v="5"/>
    <n v="1452120613"/>
    <n v="1449528613"/>
    <x v="0"/>
    <n v="25"/>
    <n v="25"/>
    <x v="1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x v="3"/>
    <n v="1434139200"/>
    <n v="1431406916"/>
    <x v="1"/>
    <n v="1637"/>
    <n v="128.38999999999999"/>
    <x v="0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x v="0"/>
    <n v="1485191143"/>
    <n v="1482599143"/>
    <x v="1"/>
    <n v="1375"/>
    <n v="78.83"/>
    <x v="0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x v="0"/>
    <n v="1278111600"/>
    <n v="1276830052"/>
    <x v="1"/>
    <n v="17"/>
    <n v="91.76"/>
    <x v="0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x v="0"/>
    <n v="1405002663"/>
    <n v="1402410663"/>
    <x v="1"/>
    <n v="354"/>
    <n v="331.1"/>
    <x v="0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x v="0"/>
    <n v="1381895940"/>
    <n v="1379532618"/>
    <x v="1"/>
    <n v="191"/>
    <n v="194.26"/>
    <x v="0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x v="0"/>
    <n v="1417611645"/>
    <n v="1414584045"/>
    <x v="1"/>
    <n v="303"/>
    <n v="408.98"/>
    <x v="0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x v="0"/>
    <n v="1282622400"/>
    <n v="1276891586"/>
    <x v="1"/>
    <n v="137"/>
    <n v="84.46"/>
    <x v="0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x v="0"/>
    <n v="1316442622"/>
    <n v="1312641022"/>
    <x v="1"/>
    <n v="41"/>
    <n v="44.85"/>
    <x v="0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x v="3"/>
    <n v="1479890743"/>
    <n v="1476776743"/>
    <x v="1"/>
    <n v="398"/>
    <n v="383.36"/>
    <x v="0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n v="320"/>
    <x v="0"/>
    <x v="0"/>
    <n v="1471564491"/>
    <n v="1468972491"/>
    <x v="1"/>
    <n v="1737"/>
    <n v="55.28"/>
    <x v="0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x v="3"/>
    <n v="1452553200"/>
    <n v="1449650173"/>
    <x v="1"/>
    <n v="971"/>
    <n v="422.02"/>
    <x v="0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x v="0"/>
    <n v="1423165441"/>
    <n v="1420573441"/>
    <x v="1"/>
    <n v="183"/>
    <n v="64.180000000000007"/>
    <x v="0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x v="0"/>
    <n v="1468019014"/>
    <n v="1462835014"/>
    <x v="1"/>
    <n v="4562"/>
    <n v="173.58"/>
    <x v="0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x v="0"/>
    <n v="1364184539"/>
    <n v="1361250539"/>
    <x v="1"/>
    <n v="26457"/>
    <n v="88.6"/>
    <x v="0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x v="0"/>
    <n v="1315602163"/>
    <n v="1313010163"/>
    <x v="1"/>
    <n v="162"/>
    <n v="50.22"/>
    <x v="0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x v="0"/>
    <n v="1362863299"/>
    <n v="1360271299"/>
    <x v="1"/>
    <n v="479"/>
    <n v="192.39"/>
    <x v="0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x v="0"/>
    <n v="1332561600"/>
    <n v="1329873755"/>
    <x v="1"/>
    <n v="426"/>
    <n v="73.42"/>
    <x v="0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x v="3"/>
    <n v="1439455609"/>
    <n v="1436863609"/>
    <x v="1"/>
    <n v="450"/>
    <n v="147.68"/>
    <x v="0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x v="0"/>
    <n v="1474563621"/>
    <n v="1471971621"/>
    <x v="1"/>
    <n v="1780"/>
    <n v="108.97"/>
    <x v="0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x v="0"/>
    <n v="1400108640"/>
    <n v="1396923624"/>
    <x v="1"/>
    <n v="122"/>
    <n v="23.65"/>
    <x v="0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x v="0"/>
    <n v="1411522897"/>
    <n v="1407634897"/>
    <x v="1"/>
    <n v="95"/>
    <n v="147.94999999999999"/>
    <x v="0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x v="0"/>
    <n v="1465652372"/>
    <n v="1463060372"/>
    <x v="1"/>
    <n v="325"/>
    <n v="385.04"/>
    <x v="0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x v="0"/>
    <n v="1434017153"/>
    <n v="1431425153"/>
    <x v="1"/>
    <n v="353"/>
    <n v="457.39"/>
    <x v="0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x v="0"/>
    <n v="1344826800"/>
    <n v="1341875544"/>
    <x v="1"/>
    <n v="105"/>
    <n v="222.99"/>
    <x v="0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x v="3"/>
    <n v="1433996746"/>
    <n v="1431404746"/>
    <x v="1"/>
    <n v="729"/>
    <n v="220.74"/>
    <x v="0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n v="133"/>
    <x v="0"/>
    <x v="0"/>
    <n v="1398052740"/>
    <n v="1394127585"/>
    <x v="1"/>
    <n v="454"/>
    <n v="73.5"/>
    <x v="0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x v="0"/>
    <n v="1427740319"/>
    <n v="1423855919"/>
    <x v="1"/>
    <n v="539"/>
    <n v="223.1"/>
    <x v="0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n v="126"/>
    <x v="0"/>
    <x v="0"/>
    <n v="1268690100"/>
    <n v="1265493806"/>
    <x v="1"/>
    <n v="79"/>
    <n v="47.91"/>
    <x v="0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n v="361"/>
    <x v="0"/>
    <x v="0"/>
    <n v="1409099481"/>
    <n v="1406507481"/>
    <x v="1"/>
    <n v="94"/>
    <n v="96.06"/>
    <x v="0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x v="1"/>
    <n v="1354233296"/>
    <n v="1351641296"/>
    <x v="1"/>
    <n v="625"/>
    <n v="118.61"/>
    <x v="0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x v="3"/>
    <n v="1420765200"/>
    <n v="1417506853"/>
    <x v="1"/>
    <n v="508"/>
    <n v="118.45"/>
    <x v="0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x v="0"/>
    <n v="1481778000"/>
    <n v="1479216874"/>
    <x v="1"/>
    <n v="531"/>
    <n v="143.21"/>
    <x v="0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x v="0"/>
    <n v="1398477518"/>
    <n v="1395885518"/>
    <x v="1"/>
    <n v="158"/>
    <n v="282.72000000000003"/>
    <x v="0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x v="0"/>
    <n v="1430981880"/>
    <n v="1426216033"/>
    <x v="1"/>
    <n v="508"/>
    <n v="593.94000000000005"/>
    <x v="0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x v="0"/>
    <n v="1450486800"/>
    <n v="1446562807"/>
    <x v="1"/>
    <n v="644"/>
    <n v="262.16000000000003"/>
    <x v="0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x v="0"/>
    <n v="1399668319"/>
    <n v="1397076319"/>
    <x v="1"/>
    <n v="848"/>
    <n v="46.58"/>
    <x v="0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x v="0"/>
    <n v="1388383353"/>
    <n v="1383195753"/>
    <x v="1"/>
    <n v="429"/>
    <n v="70.040000000000006"/>
    <x v="0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x v="1"/>
    <n v="1372701600"/>
    <n v="1369895421"/>
    <x v="1"/>
    <n v="204"/>
    <n v="164.91"/>
    <x v="0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x v="0"/>
    <n v="1480568340"/>
    <n v="1477996325"/>
    <x v="1"/>
    <n v="379"/>
    <n v="449.26"/>
    <x v="0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n v="248"/>
    <x v="0"/>
    <x v="0"/>
    <n v="1384557303"/>
    <n v="1383257703"/>
    <x v="1"/>
    <n v="271"/>
    <n v="27.47"/>
    <x v="0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x v="0"/>
    <n v="1478785027"/>
    <n v="1476189427"/>
    <x v="0"/>
    <n v="120"/>
    <n v="143.97999999999999"/>
    <x v="0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x v="0"/>
    <n v="1453481974"/>
    <n v="1448297974"/>
    <x v="0"/>
    <n v="140"/>
    <n v="88.24"/>
    <x v="0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x v="0"/>
    <n v="1481432340"/>
    <n v="1476764077"/>
    <x v="0"/>
    <n v="193"/>
    <n v="36.33"/>
    <x v="0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x v="0"/>
    <n v="1434212714"/>
    <n v="1431620714"/>
    <x v="0"/>
    <n v="180"/>
    <n v="90.18"/>
    <x v="0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x v="0"/>
    <n v="1341799647"/>
    <n v="1339207647"/>
    <x v="0"/>
    <n v="263"/>
    <n v="152.62"/>
    <x v="0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x v="0"/>
    <n v="1369282044"/>
    <n v="1366690044"/>
    <x v="0"/>
    <n v="217"/>
    <n v="55.81"/>
    <x v="0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x v="2"/>
    <n v="1429228800"/>
    <n v="1426714870"/>
    <x v="0"/>
    <n v="443"/>
    <n v="227.85"/>
    <x v="0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x v="0"/>
    <n v="1369323491"/>
    <n v="1366731491"/>
    <x v="0"/>
    <n v="1373"/>
    <n v="91.83"/>
    <x v="0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n v="120"/>
    <x v="1"/>
    <x v="1"/>
    <n v="1386025140"/>
    <n v="1382963963"/>
    <x v="0"/>
    <n v="742"/>
    <n v="80.989999999999995"/>
    <x v="0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x v="0"/>
    <n v="1433036578"/>
    <n v="1429580578"/>
    <x v="0"/>
    <n v="170"/>
    <n v="278.39"/>
    <x v="0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x v="0"/>
    <n v="1388017937"/>
    <n v="1385425937"/>
    <x v="0"/>
    <n v="242"/>
    <n v="43.1"/>
    <x v="0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x v="0"/>
    <n v="1455933653"/>
    <n v="1452045653"/>
    <x v="0"/>
    <n v="541"/>
    <n v="326.29000000000002"/>
    <x v="0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x v="0"/>
    <n v="1448466551"/>
    <n v="1445870951"/>
    <x v="0"/>
    <n v="121"/>
    <n v="41.74"/>
    <x v="0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x v="1"/>
    <n v="1399033810"/>
    <n v="1396441810"/>
    <x v="0"/>
    <n v="621"/>
    <n v="64.02"/>
    <x v="0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x v="0"/>
    <n v="1417579200"/>
    <n v="1415031043"/>
    <x v="0"/>
    <n v="101"/>
    <n v="99.46"/>
    <x v="0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x v="0"/>
    <n v="1366222542"/>
    <n v="1363630542"/>
    <x v="0"/>
    <n v="554"/>
    <n v="138.49"/>
    <x v="0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x v="1"/>
    <n v="1456487532"/>
    <n v="1453895532"/>
    <x v="0"/>
    <n v="666"/>
    <n v="45.55"/>
    <x v="0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n v="168"/>
    <x v="1"/>
    <x v="1"/>
    <n v="1425326400"/>
    <n v="1421916830"/>
    <x v="0"/>
    <n v="410"/>
    <n v="10.51"/>
    <x v="0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x v="0"/>
    <n v="1454277540"/>
    <n v="1450880854"/>
    <x v="0"/>
    <n v="375"/>
    <n v="114.77"/>
    <x v="0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x v="0"/>
    <n v="1406129150"/>
    <n v="1400945150"/>
    <x v="0"/>
    <n v="1364"/>
    <n v="36"/>
    <x v="0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x v="0"/>
    <n v="1483208454"/>
    <n v="1480616454"/>
    <x v="0"/>
    <n v="35"/>
    <n v="154.16999999999999"/>
    <x v="0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x v="7"/>
    <n v="1458807098"/>
    <n v="1456218698"/>
    <x v="0"/>
    <n v="203"/>
    <n v="566.39"/>
    <x v="0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x v="3"/>
    <n v="1463333701"/>
    <n v="1460482501"/>
    <x v="0"/>
    <n v="49"/>
    <n v="120.86"/>
    <x v="0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x v="0"/>
    <n v="1370001600"/>
    <n v="1366879523"/>
    <x v="0"/>
    <n v="5812"/>
    <n v="86.16"/>
    <x v="0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x v="1"/>
    <n v="1387958429"/>
    <n v="1385366429"/>
    <x v="0"/>
    <n v="1556"/>
    <n v="51.21"/>
    <x v="0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x v="0"/>
    <n v="1408818683"/>
    <n v="1406226683"/>
    <x v="0"/>
    <n v="65"/>
    <n v="67.260000000000005"/>
    <x v="0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n v="127"/>
    <x v="1"/>
    <x v="1"/>
    <n v="1432499376"/>
    <n v="1429648176"/>
    <x v="0"/>
    <n v="10"/>
    <n v="62.8"/>
    <x v="0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x v="0"/>
    <n v="1476994315"/>
    <n v="1474402315"/>
    <x v="0"/>
    <n v="76"/>
    <n v="346.13"/>
    <x v="0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x v="0"/>
    <n v="1451776791"/>
    <n v="1449098391"/>
    <x v="0"/>
    <n v="263"/>
    <n v="244.12"/>
    <x v="0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x v="3"/>
    <n v="1467128723"/>
    <n v="1464536723"/>
    <x v="0"/>
    <n v="1530"/>
    <n v="259.25"/>
    <x v="0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x v="0"/>
    <n v="1475390484"/>
    <n v="1471502484"/>
    <x v="0"/>
    <n v="278"/>
    <n v="201.96"/>
    <x v="0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x v="0"/>
    <n v="1462629432"/>
    <n v="1460037432"/>
    <x v="0"/>
    <n v="350"/>
    <n v="226.21"/>
    <x v="0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x v="0"/>
    <n v="1431100918"/>
    <n v="1427212918"/>
    <x v="0"/>
    <n v="470"/>
    <n v="324.69"/>
    <x v="0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n v="103"/>
    <x v="0"/>
    <x v="0"/>
    <n v="1462564182"/>
    <n v="1459972182"/>
    <x v="0"/>
    <n v="3"/>
    <n v="205"/>
    <x v="0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x v="0"/>
    <n v="1374769288"/>
    <n v="1372177288"/>
    <x v="0"/>
    <n v="8200"/>
    <n v="20.47"/>
    <x v="0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n v="543"/>
    <x v="1"/>
    <x v="1"/>
    <n v="1406149689"/>
    <n v="1402693689"/>
    <x v="0"/>
    <n v="8359"/>
    <n v="116.35"/>
    <x v="0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x v="0"/>
    <n v="1433538000"/>
    <n v="1428541276"/>
    <x v="0"/>
    <n v="188"/>
    <n v="307.2"/>
    <x v="0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x v="3"/>
    <n v="1482085857"/>
    <n v="1479493857"/>
    <x v="0"/>
    <n v="48"/>
    <n v="546.69000000000005"/>
    <x v="0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x v="1"/>
    <n v="1435258800"/>
    <n v="1432659793"/>
    <x v="0"/>
    <n v="607"/>
    <n v="47.47"/>
    <x v="0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x v="0"/>
    <n v="1447286300"/>
    <n v="1444690700"/>
    <x v="0"/>
    <n v="50"/>
    <n v="101.56"/>
    <x v="0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x v="0"/>
    <n v="1337144340"/>
    <n v="1333597555"/>
    <x v="0"/>
    <n v="55"/>
    <n v="72.91"/>
    <x v="0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x v="0"/>
    <n v="1322106796"/>
    <n v="1316919196"/>
    <x v="0"/>
    <n v="38"/>
    <n v="43.71"/>
    <x v="0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x v="0"/>
    <n v="1338830395"/>
    <n v="1336238395"/>
    <x v="0"/>
    <n v="25"/>
    <n v="34"/>
    <x v="0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x v="0"/>
    <n v="1399186740"/>
    <n v="1396468782"/>
    <x v="0"/>
    <n v="46"/>
    <n v="70.650000000000006"/>
    <x v="0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x v="0"/>
    <n v="1342382587"/>
    <n v="1339790587"/>
    <x v="0"/>
    <n v="83"/>
    <n v="89.3"/>
    <x v="0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x v="0"/>
    <n v="1323838740"/>
    <n v="1321200332"/>
    <x v="0"/>
    <n v="35"/>
    <n v="115.09"/>
    <x v="0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x v="0"/>
    <n v="1315457658"/>
    <n v="1312865658"/>
    <x v="0"/>
    <n v="25"/>
    <n v="62.12"/>
    <x v="0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x v="0"/>
    <n v="1284177540"/>
    <n v="1281028152"/>
    <x v="0"/>
    <n v="75"/>
    <n v="46.2"/>
    <x v="0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n v="120"/>
    <x v="0"/>
    <x v="0"/>
    <n v="1375408194"/>
    <n v="1372384194"/>
    <x v="0"/>
    <n v="62"/>
    <n v="48.55"/>
    <x v="0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x v="0"/>
    <n v="1361696955"/>
    <n v="1359104955"/>
    <x v="0"/>
    <n v="160"/>
    <n v="57.52"/>
    <x v="0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x v="0"/>
    <n v="1299009600"/>
    <n v="1294818278"/>
    <x v="0"/>
    <n v="246"/>
    <n v="88.15"/>
    <x v="0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x v="0"/>
    <n v="1318006732"/>
    <n v="1312822732"/>
    <x v="0"/>
    <n v="55"/>
    <n v="110.49"/>
    <x v="0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x v="0"/>
    <n v="1356211832"/>
    <n v="1351024232"/>
    <x v="0"/>
    <n v="23"/>
    <n v="66.83"/>
    <x v="0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x v="0"/>
    <n v="1330916400"/>
    <n v="1327969730"/>
    <x v="0"/>
    <n v="72"/>
    <n v="58.6"/>
    <x v="0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x v="0"/>
    <n v="1317576973"/>
    <n v="1312392973"/>
    <x v="0"/>
    <n v="22"/>
    <n v="113.64"/>
    <x v="0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x v="0"/>
    <n v="1351223940"/>
    <n v="1349892735"/>
    <x v="0"/>
    <n v="14"/>
    <n v="43.57"/>
    <x v="0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x v="0"/>
    <n v="1322751735"/>
    <n v="1317564135"/>
    <x v="0"/>
    <n v="38"/>
    <n v="78.95"/>
    <x v="0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x v="0"/>
    <n v="1331174635"/>
    <n v="1328582635"/>
    <x v="0"/>
    <n v="32"/>
    <n v="188.13"/>
    <x v="0"/>
    <s v="music/indie rock"/>
    <x v="4"/>
    <s v="indie rock"/>
    <x v="2098"/>
  </r>
  <r>
    <n v="2099"/>
    <s v="Roosevelt Died."/>
    <s v="Our tour van died, we need help!"/>
    <n v="3000"/>
    <n v="3971"/>
    <x v="0"/>
    <n v="132"/>
    <x v="0"/>
    <x v="0"/>
    <n v="1435808400"/>
    <n v="1434650084"/>
    <x v="0"/>
    <n v="63"/>
    <n v="63.03"/>
    <x v="0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x v="0"/>
    <n v="1341028740"/>
    <n v="1339704141"/>
    <x v="0"/>
    <n v="27"/>
    <n v="30.37"/>
    <x v="0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x v="0"/>
    <n v="1329104114"/>
    <n v="1323920114"/>
    <x v="0"/>
    <n v="44"/>
    <n v="51.48"/>
    <x v="0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x v="0"/>
    <n v="1304628648"/>
    <n v="1302036648"/>
    <x v="0"/>
    <n v="38"/>
    <n v="35.79"/>
    <x v="0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n v="146"/>
    <x v="0"/>
    <x v="0"/>
    <n v="1352488027"/>
    <n v="1349892427"/>
    <x v="0"/>
    <n v="115"/>
    <n v="98.82"/>
    <x v="0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x v="0"/>
    <n v="1369958400"/>
    <n v="1367286434"/>
    <x v="0"/>
    <n v="37"/>
    <n v="28"/>
    <x v="0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x v="0"/>
    <n v="1416542400"/>
    <n v="1415472953"/>
    <x v="0"/>
    <n v="99"/>
    <n v="51.31"/>
    <x v="0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x v="0"/>
    <n v="1359176974"/>
    <n v="1356584974"/>
    <x v="0"/>
    <n v="44"/>
    <n v="53.52"/>
    <x v="0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x v="0"/>
    <n v="1415815393"/>
    <n v="1413997393"/>
    <x v="0"/>
    <n v="58"/>
    <n v="37.15"/>
    <x v="0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x v="0"/>
    <n v="1347249300"/>
    <n v="1344917580"/>
    <x v="0"/>
    <n v="191"/>
    <n v="89.9"/>
    <x v="0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x v="0"/>
    <n v="1436115617"/>
    <n v="1433523617"/>
    <x v="0"/>
    <n v="40"/>
    <n v="106.53"/>
    <x v="0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n v="100"/>
    <x v="0"/>
    <x v="0"/>
    <n v="1401253140"/>
    <n v="1398873969"/>
    <x v="0"/>
    <n v="38"/>
    <n v="52.82"/>
    <x v="0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x v="0"/>
    <n v="1313370000"/>
    <n v="1307594625"/>
    <x v="0"/>
    <n v="39"/>
    <n v="54.62"/>
    <x v="0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x v="0"/>
    <n v="1366064193"/>
    <n v="1364854593"/>
    <x v="0"/>
    <n v="11"/>
    <n v="27.27"/>
    <x v="0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n v="105"/>
    <x v="0"/>
    <x v="0"/>
    <n v="1411505176"/>
    <n v="1408481176"/>
    <x v="0"/>
    <n v="107"/>
    <n v="68.599999999999994"/>
    <x v="0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x v="0"/>
    <n v="1291870740"/>
    <n v="1286480070"/>
    <x v="0"/>
    <n v="147"/>
    <n v="35.61"/>
    <x v="0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x v="0"/>
    <n v="1298167001"/>
    <n v="1295575001"/>
    <x v="0"/>
    <n v="36"/>
    <n v="94.03"/>
    <x v="0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x v="0"/>
    <n v="1349203203"/>
    <n v="1345056003"/>
    <x v="0"/>
    <n v="92"/>
    <n v="526.46"/>
    <x v="0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x v="0"/>
    <n v="1445921940"/>
    <n v="1444699549"/>
    <x v="0"/>
    <n v="35"/>
    <n v="50.66"/>
    <x v="0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n v="135"/>
    <x v="0"/>
    <x v="0"/>
    <n v="1311538136"/>
    <n v="1308946136"/>
    <x v="0"/>
    <n v="17"/>
    <n v="79.180000000000007"/>
    <x v="0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x v="0"/>
    <n v="1345086445"/>
    <n v="1342494445"/>
    <x v="0"/>
    <n v="22"/>
    <n v="91.59"/>
    <x v="0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n v="101"/>
    <x v="0"/>
    <x v="0"/>
    <n v="1388617736"/>
    <n v="1384384136"/>
    <x v="0"/>
    <n v="69"/>
    <n v="116.96"/>
    <x v="0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n v="1"/>
    <x v="16"/>
    <x v="11"/>
    <n v="1484156948"/>
    <n v="1481564948"/>
    <x v="0"/>
    <n v="10"/>
    <n v="28.4"/>
    <x v="1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x v="10"/>
    <n v="1483773169"/>
    <n v="1481181169"/>
    <x v="0"/>
    <n v="3"/>
    <n v="103.33"/>
    <x v="1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x v="0"/>
    <n v="1268636340"/>
    <n v="1263982307"/>
    <x v="0"/>
    <n v="5"/>
    <n v="10"/>
    <x v="1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x v="0"/>
    <n v="1291093200"/>
    <n v="1286930435"/>
    <x v="0"/>
    <n v="5"/>
    <n v="23"/>
    <x v="1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x v="0"/>
    <n v="1438734833"/>
    <n v="1436142833"/>
    <x v="0"/>
    <n v="27"/>
    <n v="31.56"/>
    <x v="1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x v="0"/>
    <n v="1418080887"/>
    <n v="1415488887"/>
    <x v="0"/>
    <n v="2"/>
    <n v="5"/>
    <x v="1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n v="29"/>
    <x v="1"/>
    <x v="1"/>
    <n v="1426158463"/>
    <n v="1423570063"/>
    <x v="0"/>
    <n v="236"/>
    <n v="34.22"/>
    <x v="1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x v="5"/>
    <n v="1411324369"/>
    <n v="1406140369"/>
    <x v="0"/>
    <n v="1"/>
    <n v="25"/>
    <x v="1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x v="0"/>
    <n v="1457570100"/>
    <n v="1454978100"/>
    <x v="0"/>
    <n v="12"/>
    <n v="19.670000000000002"/>
    <x v="1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n v="0"/>
    <x v="0"/>
    <x v="0"/>
    <n v="1408154663"/>
    <n v="1405130663"/>
    <x v="0"/>
    <n v="4"/>
    <n v="21.25"/>
    <x v="1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n v="5"/>
    <x v="0"/>
    <x v="0"/>
    <n v="1436677091"/>
    <n v="1434085091"/>
    <x v="0"/>
    <n v="3"/>
    <n v="8.33"/>
    <x v="1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x v="0"/>
    <n v="1391427692"/>
    <n v="1388835692"/>
    <x v="0"/>
    <n v="99"/>
    <n v="21.34"/>
    <x v="1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x v="0"/>
    <n v="1303628340"/>
    <n v="1300328399"/>
    <x v="0"/>
    <n v="3"/>
    <n v="5.33"/>
    <x v="1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x v="0"/>
    <n v="1367097391"/>
    <n v="1364505391"/>
    <x v="0"/>
    <n v="3"/>
    <n v="34.67"/>
    <x v="1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x v="0"/>
    <n v="1349392033"/>
    <n v="1346800033"/>
    <x v="0"/>
    <n v="22"/>
    <n v="21.73"/>
    <x v="1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n v="0"/>
    <x v="0"/>
    <x v="0"/>
    <n v="1382184786"/>
    <n v="1379592786"/>
    <x v="0"/>
    <n v="4"/>
    <n v="11.92"/>
    <x v="1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x v="5"/>
    <n v="1417804229"/>
    <n v="1415212229"/>
    <x v="0"/>
    <n v="534"/>
    <n v="26.6"/>
    <x v="1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n v="13"/>
    <x v="1"/>
    <x v="1"/>
    <n v="1383959939"/>
    <n v="1381364339"/>
    <x v="0"/>
    <n v="12"/>
    <n v="10.67"/>
    <x v="1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x v="0"/>
    <n v="1478196008"/>
    <n v="1475604008"/>
    <x v="0"/>
    <n v="56"/>
    <n v="29.04"/>
    <x v="1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x v="0"/>
    <n v="1357934424"/>
    <n v="1355342424"/>
    <x v="0"/>
    <n v="11"/>
    <n v="50.91"/>
    <x v="1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x v="0"/>
    <n v="1415947159"/>
    <n v="1413351559"/>
    <x v="0"/>
    <n v="0"/>
    <n v="0"/>
    <x v="1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x v="3"/>
    <n v="1451494210"/>
    <n v="1449075010"/>
    <x v="0"/>
    <n v="12"/>
    <n v="50.08"/>
    <x v="1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x v="0"/>
    <n v="1279738800"/>
    <n v="1275599812"/>
    <x v="0"/>
    <n v="5"/>
    <n v="45"/>
    <x v="1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n v="2"/>
    <x v="0"/>
    <x v="0"/>
    <n v="1379164040"/>
    <n v="1376399240"/>
    <x v="0"/>
    <n v="24"/>
    <n v="25.29"/>
    <x v="1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x v="0"/>
    <n v="1385534514"/>
    <n v="1382938914"/>
    <x v="0"/>
    <n v="89"/>
    <n v="51.29"/>
    <x v="1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x v="0"/>
    <n v="1455207510"/>
    <n v="1453997910"/>
    <x v="0"/>
    <n v="1"/>
    <n v="1"/>
    <x v="1"/>
    <s v="games/video games"/>
    <x v="6"/>
    <s v="video games"/>
    <x v="2146"/>
  </r>
  <r>
    <n v="2147"/>
    <s v="Johnny Rocketfingers 3"/>
    <s v="A Point and Click Adventure on Steroids."/>
    <n v="390000"/>
    <n v="2716"/>
    <x v="2"/>
    <n v="1"/>
    <x v="0"/>
    <x v="0"/>
    <n v="1416125148"/>
    <n v="1413356748"/>
    <x v="0"/>
    <n v="55"/>
    <n v="49.38"/>
    <x v="1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n v="2"/>
    <x v="1"/>
    <x v="1"/>
    <n v="1427992582"/>
    <n v="1425404182"/>
    <x v="0"/>
    <n v="2"/>
    <n v="1"/>
    <x v="1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x v="0"/>
    <n v="1280534400"/>
    <n v="1277512556"/>
    <x v="0"/>
    <n v="0"/>
    <n v="0"/>
    <x v="1"/>
    <s v="games/video games"/>
    <x v="6"/>
    <s v="video games"/>
    <x v="2149"/>
  </r>
  <r>
    <n v="2150"/>
    <s v="The Unknown Door"/>
    <s v="A pixel styled open world detective game."/>
    <n v="50000"/>
    <n v="405"/>
    <x v="2"/>
    <n v="1"/>
    <x v="10"/>
    <x v="8"/>
    <n v="1468392599"/>
    <n v="1465800599"/>
    <x v="0"/>
    <n v="4"/>
    <n v="101.25"/>
    <x v="1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x v="0"/>
    <n v="1467231614"/>
    <n v="1464639614"/>
    <x v="0"/>
    <n v="6"/>
    <n v="19.670000000000002"/>
    <x v="1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x v="0"/>
    <n v="1394909909"/>
    <n v="1392321509"/>
    <x v="0"/>
    <n v="4"/>
    <n v="12.5"/>
    <x v="1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x v="0"/>
    <n v="1420876740"/>
    <n v="1417470718"/>
    <x v="0"/>
    <n v="4"/>
    <n v="8.5"/>
    <x v="1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n v="1"/>
    <x v="0"/>
    <x v="0"/>
    <n v="1390921827"/>
    <n v="1389193827"/>
    <x v="0"/>
    <n v="2"/>
    <n v="1"/>
    <x v="1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n v="2"/>
    <x v="1"/>
    <x v="1"/>
    <n v="1459443385"/>
    <n v="1456854985"/>
    <x v="0"/>
    <n v="5"/>
    <n v="23"/>
    <x v="1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n v="3"/>
    <x v="0"/>
    <x v="0"/>
    <n v="1379363406"/>
    <n v="1375475406"/>
    <x v="0"/>
    <n v="83"/>
    <n v="17.989999999999998"/>
    <x v="1"/>
    <s v="games/video games"/>
    <x v="6"/>
    <s v="video games"/>
    <x v="2156"/>
  </r>
  <r>
    <n v="2157"/>
    <s v="Nin"/>
    <s v="Gamers and 90's fans unite in this small tale of epic proportions!"/>
    <n v="75000"/>
    <n v="21144"/>
    <x v="2"/>
    <n v="28"/>
    <x v="0"/>
    <x v="0"/>
    <n v="1482479940"/>
    <n v="1479684783"/>
    <x v="0"/>
    <n v="57"/>
    <n v="370.95"/>
    <x v="1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x v="0"/>
    <n v="1360009774"/>
    <n v="1356121774"/>
    <x v="0"/>
    <n v="311"/>
    <n v="63.57"/>
    <x v="1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x v="0"/>
    <n v="1310837574"/>
    <n v="1308245574"/>
    <x v="0"/>
    <n v="2"/>
    <n v="13"/>
    <x v="1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x v="0"/>
    <n v="1337447105"/>
    <n v="1334855105"/>
    <x v="0"/>
    <n v="16"/>
    <n v="5.31"/>
    <x v="1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n v="116"/>
    <x v="0"/>
    <x v="0"/>
    <n v="1443040059"/>
    <n v="1440448059"/>
    <x v="0"/>
    <n v="13"/>
    <n v="35.619999999999997"/>
    <x v="0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x v="0"/>
    <n v="1406226191"/>
    <n v="1403547791"/>
    <x v="0"/>
    <n v="58"/>
    <n v="87.1"/>
    <x v="0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x v="0"/>
    <n v="1433735400"/>
    <n v="1429306520"/>
    <x v="0"/>
    <n v="44"/>
    <n v="75.11"/>
    <x v="0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n v="103"/>
    <x v="0"/>
    <x v="0"/>
    <n v="1466827140"/>
    <n v="1464196414"/>
    <x v="0"/>
    <n v="83"/>
    <n v="68.010000000000005"/>
    <x v="0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x v="3"/>
    <n v="1460127635"/>
    <n v="1457539235"/>
    <x v="0"/>
    <n v="117"/>
    <n v="29.62"/>
    <x v="0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x v="0"/>
    <n v="1417813618"/>
    <n v="1413922018"/>
    <x v="0"/>
    <n v="32"/>
    <n v="91.63"/>
    <x v="0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n v="120"/>
    <x v="0"/>
    <x v="0"/>
    <n v="1347672937"/>
    <n v="1346463337"/>
    <x v="0"/>
    <n v="8"/>
    <n v="22.5"/>
    <x v="0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x v="0"/>
    <n v="1486702800"/>
    <n v="1484058261"/>
    <x v="0"/>
    <n v="340"/>
    <n v="64.37"/>
    <x v="0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x v="0"/>
    <n v="1488473351"/>
    <n v="1488214151"/>
    <x v="0"/>
    <n v="7"/>
    <n v="21.86"/>
    <x v="0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n v="181"/>
    <x v="0"/>
    <x v="0"/>
    <n v="1440266422"/>
    <n v="1436810422"/>
    <x v="0"/>
    <n v="19"/>
    <n v="33.32"/>
    <x v="0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x v="0"/>
    <n v="1434949200"/>
    <n v="1431903495"/>
    <x v="0"/>
    <n v="47"/>
    <n v="90.28"/>
    <x v="0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x v="0"/>
    <n v="1429365320"/>
    <n v="1426773320"/>
    <x v="0"/>
    <n v="13"/>
    <n v="76.92"/>
    <x v="0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x v="0"/>
    <n v="1378785540"/>
    <n v="1376066243"/>
    <x v="0"/>
    <n v="90"/>
    <n v="59.23"/>
    <x v="0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x v="1"/>
    <n v="1462453307"/>
    <n v="1459861307"/>
    <x v="0"/>
    <n v="63"/>
    <n v="65.38"/>
    <x v="0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x v="0"/>
    <n v="1469059986"/>
    <n v="1468455186"/>
    <x v="0"/>
    <n v="26"/>
    <n v="67.31"/>
    <x v="0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x v="0"/>
    <n v="1430579509"/>
    <n v="1427987509"/>
    <x v="0"/>
    <n v="71"/>
    <n v="88.75"/>
    <x v="0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x v="0"/>
    <n v="1465192867"/>
    <n v="1463032867"/>
    <x v="0"/>
    <n v="38"/>
    <n v="65.87"/>
    <x v="0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x v="0"/>
    <n v="1484752597"/>
    <n v="1482160597"/>
    <x v="0"/>
    <n v="859"/>
    <n v="40.35"/>
    <x v="0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n v="161"/>
    <x v="0"/>
    <x v="0"/>
    <n v="1428725192"/>
    <n v="1426133192"/>
    <x v="0"/>
    <n v="21"/>
    <n v="76.86"/>
    <x v="0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x v="0"/>
    <n v="1447434268"/>
    <n v="1443801868"/>
    <x v="0"/>
    <n v="78"/>
    <n v="68.709999999999994"/>
    <x v="0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x v="0"/>
    <n v="1487635653"/>
    <n v="1486426053"/>
    <x v="0"/>
    <n v="53"/>
    <n v="57.77"/>
    <x v="0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x v="5"/>
    <n v="1412285825"/>
    <n v="1409261825"/>
    <x v="0"/>
    <n v="356"/>
    <n v="44.17"/>
    <x v="0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x v="0"/>
    <n v="1486616400"/>
    <n v="1484037977"/>
    <x v="0"/>
    <n v="279"/>
    <n v="31.57"/>
    <x v="0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x v="0"/>
    <n v="1453737600"/>
    <n v="1452530041"/>
    <x v="1"/>
    <n v="266"/>
    <n v="107.05"/>
    <x v="0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x v="1"/>
    <n v="1364286239"/>
    <n v="1360830239"/>
    <x v="0"/>
    <n v="623"/>
    <n v="149.03"/>
    <x v="0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n v="110"/>
    <x v="0"/>
    <x v="0"/>
    <n v="1473213600"/>
    <n v="1470062743"/>
    <x v="0"/>
    <n v="392"/>
    <n v="55.96"/>
    <x v="0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x v="0"/>
    <n v="1428033540"/>
    <n v="1425531666"/>
    <x v="1"/>
    <n v="3562"/>
    <n v="56.97"/>
    <x v="0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x v="2"/>
    <n v="1477414800"/>
    <n v="1474380241"/>
    <x v="0"/>
    <n v="514"/>
    <n v="44.06"/>
    <x v="0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x v="1"/>
    <n v="1461276000"/>
    <n v="1460055300"/>
    <x v="0"/>
    <n v="88"/>
    <n v="68.63"/>
    <x v="0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x v="0"/>
    <n v="1458716340"/>
    <n v="1455721204"/>
    <x v="0"/>
    <n v="537"/>
    <n v="65.319999999999993"/>
    <x v="0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x v="1"/>
    <n v="1487102427"/>
    <n v="1486065627"/>
    <x v="0"/>
    <n v="25"/>
    <n v="35.92"/>
    <x v="0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x v="1"/>
    <n v="1481842800"/>
    <n v="1479414344"/>
    <x v="0"/>
    <n v="3238"/>
    <n v="40.07"/>
    <x v="0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x v="0"/>
    <n v="1479704340"/>
    <n v="1477043072"/>
    <x v="0"/>
    <n v="897"/>
    <n v="75.650000000000006"/>
    <x v="0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x v="0"/>
    <n v="1459012290"/>
    <n v="1456423890"/>
    <x v="0"/>
    <n v="878"/>
    <n v="61.2"/>
    <x v="0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n v="120"/>
    <x v="0"/>
    <x v="0"/>
    <n v="1439317900"/>
    <n v="1436725900"/>
    <x v="0"/>
    <n v="115"/>
    <n v="48.13"/>
    <x v="0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n v="114"/>
    <x v="0"/>
    <x v="0"/>
    <n v="1480662000"/>
    <n v="1478000502"/>
    <x v="0"/>
    <n v="234"/>
    <n v="68.11"/>
    <x v="0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x v="0"/>
    <n v="1425132059"/>
    <n v="1422540059"/>
    <x v="0"/>
    <n v="4330"/>
    <n v="65.89"/>
    <x v="0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x v="0"/>
    <n v="1447507200"/>
    <n v="1444911600"/>
    <x v="0"/>
    <n v="651"/>
    <n v="81.650000000000006"/>
    <x v="0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n v="147"/>
    <x v="17"/>
    <x v="3"/>
    <n v="1444903198"/>
    <n v="1442311198"/>
    <x v="1"/>
    <n v="251"/>
    <n v="52.7"/>
    <x v="0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x v="1"/>
    <n v="1436151600"/>
    <n v="1433775668"/>
    <x v="0"/>
    <n v="263"/>
    <n v="41.23"/>
    <x v="0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x v="1"/>
    <n v="1358367565"/>
    <n v="1357157965"/>
    <x v="0"/>
    <n v="28"/>
    <n v="15.04"/>
    <x v="0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x v="0"/>
    <n v="1351801368"/>
    <n v="1349209368"/>
    <x v="0"/>
    <n v="721"/>
    <n v="39.07"/>
    <x v="0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x v="5"/>
    <n v="1443127082"/>
    <n v="1440535082"/>
    <x v="0"/>
    <n v="50"/>
    <n v="43.82"/>
    <x v="0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x v="0"/>
    <n v="1362814119"/>
    <n v="1360222119"/>
    <x v="0"/>
    <n v="73"/>
    <n v="27.3"/>
    <x v="0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x v="0"/>
    <n v="1338579789"/>
    <n v="1335987789"/>
    <x v="0"/>
    <n v="27"/>
    <n v="42.22"/>
    <x v="0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x v="0"/>
    <n v="1334556624"/>
    <n v="1333001424"/>
    <x v="0"/>
    <n v="34"/>
    <n v="33.24"/>
    <x v="0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x v="0"/>
    <n v="1384580373"/>
    <n v="1381984773"/>
    <x v="0"/>
    <n v="7"/>
    <n v="285.70999999999998"/>
    <x v="0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x v="0"/>
    <n v="1333771200"/>
    <n v="1328649026"/>
    <x v="0"/>
    <n v="24"/>
    <n v="42.33"/>
    <x v="0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x v="1"/>
    <n v="1397516400"/>
    <n v="1396524644"/>
    <x v="0"/>
    <n v="15"/>
    <n v="50.27"/>
    <x v="0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x v="0"/>
    <n v="1334424960"/>
    <n v="1329442510"/>
    <x v="0"/>
    <n v="72"/>
    <n v="61.9"/>
    <x v="0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x v="0"/>
    <n v="1397113140"/>
    <n v="1395168625"/>
    <x v="0"/>
    <n v="120"/>
    <n v="40.75"/>
    <x v="0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x v="0"/>
    <n v="1383526800"/>
    <n v="1380650177"/>
    <x v="0"/>
    <n v="123"/>
    <n v="55.8"/>
    <x v="0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x v="0"/>
    <n v="1431719379"/>
    <n v="1429127379"/>
    <x v="0"/>
    <n v="1"/>
    <n v="10"/>
    <x v="0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x v="0"/>
    <n v="1391713248"/>
    <n v="1389121248"/>
    <x v="0"/>
    <n v="24"/>
    <n v="73.13"/>
    <x v="0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n v="156"/>
    <x v="0"/>
    <x v="0"/>
    <n v="1331621940"/>
    <n v="1329671572"/>
    <x v="0"/>
    <n v="33"/>
    <n v="26.06"/>
    <x v="0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x v="0"/>
    <n v="1437674545"/>
    <n v="1436464945"/>
    <x v="0"/>
    <n v="14"/>
    <n v="22.64"/>
    <x v="0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x v="0"/>
    <n v="1446451200"/>
    <n v="1445539113"/>
    <x v="0"/>
    <n v="9"/>
    <n v="47.22"/>
    <x v="0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x v="0"/>
    <n v="1346198400"/>
    <n v="1344281383"/>
    <x v="0"/>
    <n v="76"/>
    <n v="32.32"/>
    <x v="0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x v="0"/>
    <n v="1440004512"/>
    <n v="1437412512"/>
    <x v="0"/>
    <n v="19"/>
    <n v="53.42"/>
    <x v="0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x v="0"/>
    <n v="1374888436"/>
    <n v="1372296436"/>
    <x v="0"/>
    <n v="69"/>
    <n v="51.3"/>
    <x v="0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x v="0"/>
    <n v="1461369600"/>
    <n v="1458748809"/>
    <x v="0"/>
    <n v="218"/>
    <n v="37.200000000000003"/>
    <x v="0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x v="0"/>
    <n v="1327776847"/>
    <n v="1325184847"/>
    <x v="0"/>
    <n v="30"/>
    <n v="27.1"/>
    <x v="0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x v="5"/>
    <n v="1435418568"/>
    <n v="1432826568"/>
    <x v="0"/>
    <n v="100"/>
    <n v="206.31"/>
    <x v="0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x v="0"/>
    <n v="1477767600"/>
    <n v="1475337675"/>
    <x v="0"/>
    <n v="296"/>
    <n v="82.15"/>
    <x v="0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x v="1"/>
    <n v="1411326015"/>
    <n v="1408734015"/>
    <x v="0"/>
    <n v="1204"/>
    <n v="164.8"/>
    <x v="0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x v="0"/>
    <n v="1455253140"/>
    <n v="1452625822"/>
    <x v="0"/>
    <n v="321"/>
    <n v="60.82"/>
    <x v="0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x v="1"/>
    <n v="1384374155"/>
    <n v="1381778555"/>
    <x v="0"/>
    <n v="301"/>
    <n v="67.97"/>
    <x v="0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x v="3"/>
    <n v="1439707236"/>
    <n v="1437115236"/>
    <x v="0"/>
    <n v="144"/>
    <n v="81.56"/>
    <x v="0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x v="0"/>
    <n v="1378180800"/>
    <n v="1375113391"/>
    <x v="0"/>
    <n v="539"/>
    <n v="25.43"/>
    <x v="0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x v="0"/>
    <n v="1398460127"/>
    <n v="1395868127"/>
    <x v="0"/>
    <n v="498"/>
    <n v="21.5"/>
    <x v="0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x v="0"/>
    <n v="1372136400"/>
    <n v="1369864301"/>
    <x v="0"/>
    <n v="1113"/>
    <n v="27.23"/>
    <x v="0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x v="0"/>
    <n v="1405738800"/>
    <n v="1402945408"/>
    <x v="0"/>
    <n v="988"/>
    <n v="25.09"/>
    <x v="0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x v="1"/>
    <n v="1450051200"/>
    <n v="1448269539"/>
    <x v="0"/>
    <n v="391"/>
    <n v="21.23"/>
    <x v="0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x v="0"/>
    <n v="1483645647"/>
    <n v="1481053647"/>
    <x v="0"/>
    <n v="28"/>
    <n v="41.61"/>
    <x v="0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x v="5"/>
    <n v="1427585511"/>
    <n v="1424997111"/>
    <x v="0"/>
    <n v="147"/>
    <n v="135.59"/>
    <x v="0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x v="0"/>
    <n v="1454338123"/>
    <n v="1451746123"/>
    <x v="0"/>
    <n v="680"/>
    <n v="22.12"/>
    <x v="0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x v="0"/>
    <n v="1415779140"/>
    <n v="1412294683"/>
    <x v="0"/>
    <n v="983"/>
    <n v="64.63"/>
    <x v="0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n v="137"/>
    <x v="12"/>
    <x v="3"/>
    <n v="1489157716"/>
    <n v="1486565716"/>
    <x v="0"/>
    <n v="79"/>
    <n v="69.569999999999993"/>
    <x v="0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n v="128"/>
    <x v="0"/>
    <x v="0"/>
    <n v="1385870520"/>
    <n v="1382742014"/>
    <x v="0"/>
    <n v="426"/>
    <n v="75.13"/>
    <x v="0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x v="0"/>
    <n v="1461354544"/>
    <n v="1458762544"/>
    <x v="0"/>
    <n v="96"/>
    <n v="140.97999999999999"/>
    <x v="0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x v="1"/>
    <n v="1488484300"/>
    <n v="1485892300"/>
    <x v="0"/>
    <n v="163"/>
    <n v="49.47"/>
    <x v="0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x v="0"/>
    <n v="1385521320"/>
    <n v="1382449733"/>
    <x v="0"/>
    <n v="2525"/>
    <n v="53.87"/>
    <x v="0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x v="0"/>
    <n v="1489374000"/>
    <n v="1488823290"/>
    <x v="0"/>
    <n v="2035"/>
    <n v="4.57"/>
    <x v="0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x v="0"/>
    <n v="1476649800"/>
    <n v="1475609946"/>
    <x v="0"/>
    <n v="290"/>
    <n v="65"/>
    <x v="0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x v="0"/>
    <n v="1393005600"/>
    <n v="1390323617"/>
    <x v="0"/>
    <n v="1980"/>
    <n v="53.48"/>
    <x v="0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x v="1"/>
    <n v="1441393210"/>
    <n v="1438801210"/>
    <x v="0"/>
    <n v="57"/>
    <n v="43.91"/>
    <x v="0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n v="104"/>
    <x v="0"/>
    <x v="0"/>
    <n v="1438185565"/>
    <n v="1436975965"/>
    <x v="0"/>
    <n v="380"/>
    <n v="50.85"/>
    <x v="0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x v="1"/>
    <n v="1481749278"/>
    <n v="1479157278"/>
    <x v="0"/>
    <n v="128"/>
    <n v="58.63"/>
    <x v="0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x v="0"/>
    <n v="1364917965"/>
    <n v="1362329565"/>
    <x v="0"/>
    <n v="180"/>
    <n v="32.82"/>
    <x v="0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x v="0"/>
    <n v="1480727273"/>
    <n v="1478131673"/>
    <x v="0"/>
    <n v="571"/>
    <n v="426.93"/>
    <x v="0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x v="0"/>
    <n v="1408177077"/>
    <n v="1406362677"/>
    <x v="0"/>
    <n v="480"/>
    <n v="23.81"/>
    <x v="0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x v="3"/>
    <n v="1470469938"/>
    <n v="1469173938"/>
    <x v="0"/>
    <n v="249"/>
    <n v="98.41"/>
    <x v="0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x v="0"/>
    <n v="1447862947"/>
    <n v="1445267347"/>
    <x v="0"/>
    <n v="84"/>
    <n v="107.32"/>
    <x v="0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n v="460"/>
    <x v="0"/>
    <x v="0"/>
    <n v="1485271968"/>
    <n v="1484667168"/>
    <x v="0"/>
    <n v="197"/>
    <n v="11.67"/>
    <x v="0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n v="287"/>
    <x v="0"/>
    <x v="0"/>
    <n v="1462661451"/>
    <n v="1460069451"/>
    <x v="0"/>
    <n v="271"/>
    <n v="41.78"/>
    <x v="0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n v="223"/>
    <x v="1"/>
    <x v="1"/>
    <n v="1479811846"/>
    <n v="1478602246"/>
    <x v="0"/>
    <n v="50"/>
    <n v="21.38"/>
    <x v="0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x v="1"/>
    <n v="1466377200"/>
    <n v="1463351329"/>
    <x v="0"/>
    <n v="169"/>
    <n v="94.1"/>
    <x v="0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n v="147"/>
    <x v="0"/>
    <x v="0"/>
    <n v="1434045687"/>
    <n v="1431453687"/>
    <x v="0"/>
    <n v="205"/>
    <n v="15.72"/>
    <x v="0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x v="1"/>
    <n v="1481224736"/>
    <n v="1480360736"/>
    <x v="0"/>
    <n v="206"/>
    <n v="90.64"/>
    <x v="0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x v="0"/>
    <n v="1395876250"/>
    <n v="1393287850"/>
    <x v="0"/>
    <n v="84"/>
    <n v="97.3"/>
    <x v="0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x v="2"/>
    <n v="1487093020"/>
    <n v="1485278620"/>
    <x v="0"/>
    <n v="210"/>
    <n v="37.119999999999997"/>
    <x v="0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x v="0"/>
    <n v="1416268800"/>
    <n v="1413295358"/>
    <x v="0"/>
    <n v="181"/>
    <n v="28.1"/>
    <x v="0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x v="9"/>
    <n v="1422734313"/>
    <n v="1420919913"/>
    <x v="0"/>
    <n v="60"/>
    <n v="144.43"/>
    <x v="0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x v="0"/>
    <n v="1463972400"/>
    <n v="1462543114"/>
    <x v="0"/>
    <n v="445"/>
    <n v="24.27"/>
    <x v="0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x v="1"/>
    <n v="1479846507"/>
    <n v="1479241707"/>
    <x v="0"/>
    <n v="17"/>
    <n v="35.119999999999997"/>
    <x v="0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n v="320"/>
    <x v="0"/>
    <x v="0"/>
    <n v="1461722400"/>
    <n v="1460235592"/>
    <x v="0"/>
    <n v="194"/>
    <n v="24.76"/>
    <x v="0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x v="0"/>
    <n v="1419123600"/>
    <n v="1416945297"/>
    <x v="0"/>
    <n v="404"/>
    <n v="188.38"/>
    <x v="0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x v="0"/>
    <n v="1489283915"/>
    <n v="1486691915"/>
    <x v="0"/>
    <n v="194"/>
    <n v="148.08000000000001"/>
    <x v="0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x v="0"/>
    <n v="1488862800"/>
    <n v="1486745663"/>
    <x v="0"/>
    <n v="902"/>
    <n v="49.93"/>
    <x v="0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x v="0"/>
    <n v="1484085540"/>
    <n v="1482353513"/>
    <x v="0"/>
    <n v="1670"/>
    <n v="107.82"/>
    <x v="0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x v="0"/>
    <n v="1481328004"/>
    <n v="1478736004"/>
    <x v="0"/>
    <n v="1328"/>
    <n v="42.63"/>
    <x v="0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x v="0"/>
    <n v="1449506836"/>
    <n v="1446914836"/>
    <x v="0"/>
    <n v="944"/>
    <n v="14.37"/>
    <x v="0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x v="5"/>
    <n v="1489320642"/>
    <n v="1487164242"/>
    <x v="0"/>
    <n v="147"/>
    <n v="37.479999999999997"/>
    <x v="0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x v="0"/>
    <n v="1393156857"/>
    <n v="1390564857"/>
    <x v="0"/>
    <n v="99"/>
    <n v="30.2"/>
    <x v="0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x v="1"/>
    <n v="1419259679"/>
    <n v="1416667679"/>
    <x v="0"/>
    <n v="79"/>
    <n v="33.549999999999997"/>
    <x v="0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x v="0"/>
    <n v="1388936289"/>
    <n v="1386344289"/>
    <x v="0"/>
    <n v="75"/>
    <n v="64.75"/>
    <x v="0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x v="0"/>
    <n v="1330359423"/>
    <n v="1327767423"/>
    <x v="0"/>
    <n v="207"/>
    <n v="57.93"/>
    <x v="0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x v="3"/>
    <n v="1451861940"/>
    <n v="1448902867"/>
    <x v="0"/>
    <n v="102"/>
    <n v="53.08"/>
    <x v="0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x v="0"/>
    <n v="1423022400"/>
    <n v="1421436099"/>
    <x v="0"/>
    <n v="32"/>
    <n v="48.06"/>
    <x v="0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x v="0"/>
    <n v="1442501991"/>
    <n v="1439909991"/>
    <x v="0"/>
    <n v="480"/>
    <n v="82.4"/>
    <x v="0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x v="0"/>
    <n v="1311576600"/>
    <n v="1306219897"/>
    <x v="0"/>
    <n v="11"/>
    <n v="50.45"/>
    <x v="0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n v="185"/>
    <x v="0"/>
    <x v="0"/>
    <n v="1452744686"/>
    <n v="1447560686"/>
    <x v="0"/>
    <n v="12"/>
    <n v="115.83"/>
    <x v="0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x v="0"/>
    <n v="1336528804"/>
    <n v="1331348404"/>
    <x v="0"/>
    <n v="48"/>
    <n v="63.03"/>
    <x v="0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n v="106"/>
    <x v="0"/>
    <x v="0"/>
    <n v="1299902400"/>
    <n v="1297451245"/>
    <x v="0"/>
    <n v="59"/>
    <n v="108.02"/>
    <x v="0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x v="0"/>
    <n v="1340944043"/>
    <n v="1338352043"/>
    <x v="0"/>
    <n v="79"/>
    <n v="46.09"/>
    <x v="0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x v="0"/>
    <n v="1378439940"/>
    <n v="1376003254"/>
    <x v="0"/>
    <n v="14"/>
    <n v="107.21"/>
    <x v="0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x v="0"/>
    <n v="1403539260"/>
    <n v="1401724860"/>
    <x v="0"/>
    <n v="106"/>
    <n v="50.93"/>
    <x v="0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x v="0"/>
    <n v="1340733600"/>
    <n v="1339098689"/>
    <x v="0"/>
    <n v="25"/>
    <n v="40.04"/>
    <x v="0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x v="0"/>
    <n v="1386372120"/>
    <n v="1382659060"/>
    <x v="0"/>
    <n v="25"/>
    <n v="64.44"/>
    <x v="0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x v="0"/>
    <n v="1259686800"/>
    <n v="1252908330"/>
    <x v="0"/>
    <n v="29"/>
    <n v="53.83"/>
    <x v="0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x v="0"/>
    <n v="1335153600"/>
    <n v="1332199618"/>
    <x v="0"/>
    <n v="43"/>
    <n v="100.47"/>
    <x v="0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x v="0"/>
    <n v="1334767476"/>
    <n v="1332175476"/>
    <x v="0"/>
    <n v="46"/>
    <n v="46.63"/>
    <x v="0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n v="108"/>
    <x v="0"/>
    <x v="0"/>
    <n v="1348545540"/>
    <n v="1346345999"/>
    <x v="0"/>
    <n v="27"/>
    <n v="34.07"/>
    <x v="0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x v="0"/>
    <n v="1358702480"/>
    <n v="1356110480"/>
    <x v="0"/>
    <n v="112"/>
    <n v="65.209999999999994"/>
    <x v="0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x v="0"/>
    <n v="1359240856"/>
    <n v="1356648856"/>
    <x v="0"/>
    <n v="34"/>
    <n v="44.21"/>
    <x v="0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x v="0"/>
    <n v="1330018426"/>
    <n v="1326994426"/>
    <x v="0"/>
    <n v="145"/>
    <n v="71.97"/>
    <x v="0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n v="101"/>
    <x v="0"/>
    <x v="0"/>
    <n v="1331697540"/>
    <n v="1328749249"/>
    <x v="0"/>
    <n v="19"/>
    <n v="52.95"/>
    <x v="0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x v="0"/>
    <n v="1395861033"/>
    <n v="1393272633"/>
    <x v="0"/>
    <n v="288"/>
    <n v="109.45"/>
    <x v="0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x v="0"/>
    <n v="1296953209"/>
    <n v="1295657209"/>
    <x v="0"/>
    <n v="14"/>
    <n v="75.040000000000006"/>
    <x v="0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x v="0"/>
    <n v="1340904416"/>
    <n v="1339694816"/>
    <x v="0"/>
    <n v="7"/>
    <n v="115.71"/>
    <x v="0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n v="134"/>
    <x v="0"/>
    <x v="0"/>
    <n v="1371785496"/>
    <n v="1369193496"/>
    <x v="1"/>
    <n v="211"/>
    <n v="31.66"/>
    <x v="0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x v="0"/>
    <n v="1388473200"/>
    <n v="1385585434"/>
    <x v="1"/>
    <n v="85"/>
    <n v="46.18"/>
    <x v="0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x v="0"/>
    <n v="1323747596"/>
    <n v="1320287996"/>
    <x v="1"/>
    <n v="103"/>
    <n v="68.48"/>
    <x v="0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x v="0"/>
    <n v="1293857940"/>
    <n v="1290281691"/>
    <x v="1"/>
    <n v="113"/>
    <n v="53.47"/>
    <x v="0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x v="0"/>
    <n v="1407520800"/>
    <n v="1405356072"/>
    <x v="1"/>
    <n v="167"/>
    <n v="109.11"/>
    <x v="0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x v="0"/>
    <n v="1331352129"/>
    <n v="1328760129"/>
    <x v="1"/>
    <n v="73"/>
    <n v="51.19"/>
    <x v="0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x v="0"/>
    <n v="1336245328"/>
    <n v="1333653333"/>
    <x v="1"/>
    <n v="75"/>
    <n v="27.94"/>
    <x v="0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x v="0"/>
    <n v="1409274000"/>
    <n v="1406847996"/>
    <x v="1"/>
    <n v="614"/>
    <n v="82.5"/>
    <x v="0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x v="0"/>
    <n v="1362872537"/>
    <n v="1359848537"/>
    <x v="1"/>
    <n v="107"/>
    <n v="59.82"/>
    <x v="0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x v="0"/>
    <n v="1363889015"/>
    <n v="1361300615"/>
    <x v="1"/>
    <n v="1224"/>
    <n v="64.819999999999993"/>
    <x v="0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x v="0"/>
    <n v="1399421189"/>
    <n v="1396829189"/>
    <x v="1"/>
    <n v="104"/>
    <n v="90.1"/>
    <x v="0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x v="0"/>
    <n v="1397862000"/>
    <n v="1395155478"/>
    <x v="1"/>
    <n v="79"/>
    <n v="40.96"/>
    <x v="0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n v="176"/>
    <x v="0"/>
    <x v="0"/>
    <n v="1336086026"/>
    <n v="1333494026"/>
    <x v="1"/>
    <n v="157"/>
    <n v="56"/>
    <x v="0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x v="0"/>
    <n v="1339074857"/>
    <n v="1336482857"/>
    <x v="1"/>
    <n v="50"/>
    <n v="37.67"/>
    <x v="0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x v="0"/>
    <n v="1336238743"/>
    <n v="1333646743"/>
    <x v="1"/>
    <n v="64"/>
    <n v="40.08"/>
    <x v="0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x v="0"/>
    <n v="1260383040"/>
    <n v="1253726650"/>
    <x v="1"/>
    <n v="200"/>
    <n v="78.03"/>
    <x v="0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x v="0"/>
    <n v="1266210000"/>
    <n v="1263474049"/>
    <x v="1"/>
    <n v="22"/>
    <n v="18.91"/>
    <x v="0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x v="0"/>
    <n v="1253937540"/>
    <n v="1251214014"/>
    <x v="1"/>
    <n v="163"/>
    <n v="37.130000000000003"/>
    <x v="0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x v="0"/>
    <n v="1387072685"/>
    <n v="1384480685"/>
    <x v="1"/>
    <n v="77"/>
    <n v="41.96"/>
    <x v="0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x v="0"/>
    <n v="1396463800"/>
    <n v="1393443400"/>
    <x v="1"/>
    <n v="89"/>
    <n v="61.04"/>
    <x v="0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x v="3"/>
    <n v="1491282901"/>
    <n v="1488694501"/>
    <x v="0"/>
    <n v="64"/>
    <n v="64.53"/>
    <x v="1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x v="0"/>
    <n v="1491769769"/>
    <n v="1489181369"/>
    <x v="0"/>
    <n v="4"/>
    <n v="21.25"/>
    <x v="1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x v="0"/>
    <n v="1490033247"/>
    <n v="1489428447"/>
    <x v="0"/>
    <n v="4"/>
    <n v="30"/>
    <x v="1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n v="21"/>
    <x v="1"/>
    <x v="1"/>
    <n v="1490559285"/>
    <n v="1487970885"/>
    <x v="0"/>
    <n v="61"/>
    <n v="25.49"/>
    <x v="1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x v="0"/>
    <n v="1490830331"/>
    <n v="1488241931"/>
    <x v="0"/>
    <n v="7"/>
    <n v="11.43"/>
    <x v="1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x v="0"/>
    <n v="1493571600"/>
    <n v="1489106948"/>
    <x v="0"/>
    <n v="1"/>
    <n v="108"/>
    <x v="1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x v="0"/>
    <n v="1409090440"/>
    <n v="1406066440"/>
    <x v="1"/>
    <n v="3355"/>
    <n v="54.88"/>
    <x v="0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x v="0"/>
    <n v="1434307537"/>
    <n v="1431715537"/>
    <x v="1"/>
    <n v="537"/>
    <n v="47.38"/>
    <x v="0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x v="0"/>
    <n v="1405609146"/>
    <n v="1403017146"/>
    <x v="1"/>
    <n v="125"/>
    <n v="211.84"/>
    <x v="0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x v="0"/>
    <n v="1451001600"/>
    <n v="1448400943"/>
    <x v="1"/>
    <n v="163"/>
    <n v="219.93"/>
    <x v="0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x v="0"/>
    <n v="1408320490"/>
    <n v="1405728490"/>
    <x v="1"/>
    <n v="283"/>
    <n v="40.799999999999997"/>
    <x v="0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x v="0"/>
    <n v="1423235071"/>
    <n v="1420643071"/>
    <x v="1"/>
    <n v="352"/>
    <n v="75.5"/>
    <x v="0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x v="0"/>
    <n v="1401385800"/>
    <n v="1399563390"/>
    <x v="1"/>
    <n v="94"/>
    <n v="13.54"/>
    <x v="0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x v="0"/>
    <n v="1415208840"/>
    <n v="1412611498"/>
    <x v="1"/>
    <n v="67"/>
    <n v="60.87"/>
    <x v="0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x v="0"/>
    <n v="1402494243"/>
    <n v="1399902243"/>
    <x v="1"/>
    <n v="221"/>
    <n v="115.69"/>
    <x v="0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x v="0"/>
    <n v="1394316695"/>
    <n v="1390860695"/>
    <x v="1"/>
    <n v="2165"/>
    <n v="48.1"/>
    <x v="0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n v="111"/>
    <x v="0"/>
    <x v="0"/>
    <n v="1403796143"/>
    <n v="1401204143"/>
    <x v="1"/>
    <n v="179"/>
    <n v="74.180000000000007"/>
    <x v="0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x v="0"/>
    <n v="1404077484"/>
    <n v="1401485484"/>
    <x v="1"/>
    <n v="123"/>
    <n v="123.35"/>
    <x v="0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x v="0"/>
    <n v="1482134340"/>
    <n v="1479496309"/>
    <x v="1"/>
    <n v="1104"/>
    <n v="66.62"/>
    <x v="0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x v="0"/>
    <n v="1477841138"/>
    <n v="1475249138"/>
    <x v="1"/>
    <n v="403"/>
    <n v="104.99"/>
    <x v="0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x v="0"/>
    <n v="1436729504"/>
    <n v="1434137504"/>
    <x v="0"/>
    <n v="0"/>
    <n v="0"/>
    <x v="1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x v="0"/>
    <n v="1412571600"/>
    <n v="1410799870"/>
    <x v="0"/>
    <n v="0"/>
    <n v="0"/>
    <x v="1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x v="0"/>
    <n v="1452282420"/>
    <n v="1447962505"/>
    <x v="0"/>
    <n v="1"/>
    <n v="300"/>
    <x v="1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x v="5"/>
    <n v="1466789269"/>
    <n v="1464197269"/>
    <x v="0"/>
    <n v="1"/>
    <n v="1"/>
    <x v="1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x v="0"/>
    <n v="1427845140"/>
    <n v="1424822556"/>
    <x v="0"/>
    <n v="0"/>
    <n v="0"/>
    <x v="1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x v="0"/>
    <n v="1476731431"/>
    <n v="1472843431"/>
    <x v="0"/>
    <n v="3"/>
    <n v="13"/>
    <x v="1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x v="0"/>
    <n v="1472135676"/>
    <n v="1469543676"/>
    <x v="0"/>
    <n v="1"/>
    <n v="15"/>
    <x v="1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x v="0"/>
    <n v="1456006938"/>
    <n v="1450822938"/>
    <x v="0"/>
    <n v="5"/>
    <n v="54"/>
    <x v="1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x v="9"/>
    <n v="1439318228"/>
    <n v="1436812628"/>
    <x v="0"/>
    <n v="0"/>
    <n v="0"/>
    <x v="1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x v="3"/>
    <n v="1483474370"/>
    <n v="1480882370"/>
    <x v="0"/>
    <n v="0"/>
    <n v="0"/>
    <x v="1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n v="1"/>
    <x v="4"/>
    <x v="4"/>
    <n v="1430360739"/>
    <n v="1427768739"/>
    <x v="0"/>
    <n v="7"/>
    <n v="15.43"/>
    <x v="1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x v="0"/>
    <n v="1433603552"/>
    <n v="1428419552"/>
    <x v="0"/>
    <n v="0"/>
    <n v="0"/>
    <x v="1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x v="0"/>
    <n v="1429632822"/>
    <n v="1428596022"/>
    <x v="0"/>
    <n v="0"/>
    <n v="0"/>
    <x v="1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n v="0"/>
    <x v="0"/>
    <x v="0"/>
    <n v="1420910460"/>
    <n v="1415726460"/>
    <x v="0"/>
    <n v="1"/>
    <n v="25"/>
    <x v="1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x v="2"/>
    <n v="1430604136"/>
    <n v="1428012136"/>
    <x v="0"/>
    <n v="2"/>
    <n v="27.5"/>
    <x v="1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n v="0"/>
    <x v="9"/>
    <x v="3"/>
    <n v="1433530104"/>
    <n v="1430938104"/>
    <x v="0"/>
    <n v="0"/>
    <n v="0"/>
    <x v="1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x v="1"/>
    <n v="1445093578"/>
    <n v="1442501578"/>
    <x v="0"/>
    <n v="0"/>
    <n v="0"/>
    <x v="1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x v="1"/>
    <n v="1422664740"/>
    <n v="1417818036"/>
    <x v="0"/>
    <n v="0"/>
    <n v="0"/>
    <x v="1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x v="0"/>
    <n v="1438616124"/>
    <n v="1433432124"/>
    <x v="0"/>
    <n v="3"/>
    <n v="367"/>
    <x v="1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x v="5"/>
    <n v="1454864280"/>
    <n v="1452272280"/>
    <x v="0"/>
    <n v="1"/>
    <n v="2"/>
    <x v="1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x v="5"/>
    <n v="1462053600"/>
    <n v="1459975008"/>
    <x v="0"/>
    <n v="0"/>
    <n v="0"/>
    <x v="1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x v="0"/>
    <n v="1418315470"/>
    <n v="1415723470"/>
    <x v="0"/>
    <n v="2"/>
    <n v="60"/>
    <x v="1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x v="0"/>
    <n v="1451348200"/>
    <n v="1447460200"/>
    <x v="0"/>
    <n v="0"/>
    <n v="0"/>
    <x v="1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x v="0"/>
    <n v="1445898356"/>
    <n v="1441146356"/>
    <x v="0"/>
    <n v="0"/>
    <n v="0"/>
    <x v="1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x v="3"/>
    <n v="1453071600"/>
    <n v="1449596425"/>
    <x v="0"/>
    <n v="0"/>
    <n v="0"/>
    <x v="1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x v="1"/>
    <n v="1445431533"/>
    <n v="1442839533"/>
    <x v="0"/>
    <n v="27"/>
    <n v="97.41"/>
    <x v="1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x v="0"/>
    <n v="1461622616"/>
    <n v="1456442216"/>
    <x v="0"/>
    <n v="14"/>
    <n v="47.86"/>
    <x v="1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x v="0"/>
    <n v="1429028365"/>
    <n v="1425143965"/>
    <x v="0"/>
    <n v="2"/>
    <n v="50"/>
    <x v="1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x v="0"/>
    <n v="1455132611"/>
    <n v="1452540611"/>
    <x v="0"/>
    <n v="0"/>
    <n v="0"/>
    <x v="1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x v="0"/>
    <n v="1418877141"/>
    <n v="1416285141"/>
    <x v="0"/>
    <n v="4"/>
    <n v="20.5"/>
    <x v="1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x v="0"/>
    <n v="1435257596"/>
    <n v="1432665596"/>
    <x v="0"/>
    <n v="0"/>
    <n v="0"/>
    <x v="1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x v="2"/>
    <n v="1429839571"/>
    <n v="1427247571"/>
    <x v="0"/>
    <n v="6"/>
    <n v="30"/>
    <x v="1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n v="0"/>
    <x v="11"/>
    <x v="9"/>
    <n v="1440863624"/>
    <n v="1438271624"/>
    <x v="0"/>
    <n v="1"/>
    <n v="50"/>
    <x v="1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x v="0"/>
    <n v="1423772060"/>
    <n v="1421180060"/>
    <x v="0"/>
    <n v="1"/>
    <n v="10"/>
    <x v="1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x v="0"/>
    <n v="1473451437"/>
    <n v="1470859437"/>
    <x v="0"/>
    <n v="0"/>
    <n v="0"/>
    <x v="1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x v="0"/>
    <n v="1449785566"/>
    <n v="1447193566"/>
    <x v="0"/>
    <n v="4"/>
    <n v="81.58"/>
    <x v="1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x v="5"/>
    <n v="1480110783"/>
    <n v="1477515183"/>
    <x v="0"/>
    <n v="0"/>
    <n v="0"/>
    <x v="1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n v="0"/>
    <x v="0"/>
    <x v="0"/>
    <n v="1440548330"/>
    <n v="1438042730"/>
    <x v="0"/>
    <n v="0"/>
    <n v="0"/>
    <x v="1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n v="0"/>
    <x v="0"/>
    <x v="0"/>
    <n v="1444004616"/>
    <n v="1440116616"/>
    <x v="0"/>
    <n v="0"/>
    <n v="0"/>
    <x v="1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x v="0"/>
    <n v="1443726142"/>
    <n v="1441134142"/>
    <x v="0"/>
    <n v="3"/>
    <n v="18.329999999999998"/>
    <x v="1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x v="0"/>
    <n v="1428704848"/>
    <n v="1426112848"/>
    <x v="0"/>
    <n v="7"/>
    <n v="224.43"/>
    <x v="1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x v="0"/>
    <n v="1438662603"/>
    <n v="1436502603"/>
    <x v="0"/>
    <n v="2"/>
    <n v="37.5"/>
    <x v="1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x v="4"/>
    <n v="1424568107"/>
    <n v="1421976107"/>
    <x v="0"/>
    <n v="3"/>
    <n v="145"/>
    <x v="1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x v="0"/>
    <n v="1415932643"/>
    <n v="1413337043"/>
    <x v="0"/>
    <n v="8"/>
    <n v="1"/>
    <x v="1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x v="0"/>
    <n v="1438793432"/>
    <n v="1436201432"/>
    <x v="0"/>
    <n v="7"/>
    <n v="112.57"/>
    <x v="1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x v="5"/>
    <n v="1420920424"/>
    <n v="1415736424"/>
    <x v="0"/>
    <n v="0"/>
    <n v="0"/>
    <x v="1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x v="0"/>
    <n v="1469199740"/>
    <n v="1465311740"/>
    <x v="0"/>
    <n v="3"/>
    <n v="342"/>
    <x v="1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x v="0"/>
    <n v="1421350140"/>
    <n v="1418761759"/>
    <x v="0"/>
    <n v="8"/>
    <n v="57.88"/>
    <x v="1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x v="3"/>
    <n v="1437861540"/>
    <n v="1435160452"/>
    <x v="0"/>
    <n v="1"/>
    <n v="30"/>
    <x v="1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x v="2"/>
    <n v="1420352264"/>
    <n v="1416896264"/>
    <x v="0"/>
    <n v="0"/>
    <n v="0"/>
    <x v="1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n v="0"/>
    <x v="0"/>
    <x v="0"/>
    <n v="1427825044"/>
    <n v="1425236644"/>
    <x v="0"/>
    <n v="1"/>
    <n v="25"/>
    <x v="1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x v="0"/>
    <n v="1446087223"/>
    <n v="1443495223"/>
    <x v="0"/>
    <n v="0"/>
    <n v="0"/>
    <x v="1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x v="0"/>
    <n v="1439048017"/>
    <n v="1436456017"/>
    <x v="0"/>
    <n v="1"/>
    <n v="50"/>
    <x v="1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x v="3"/>
    <n v="1424940093"/>
    <n v="1422348093"/>
    <x v="0"/>
    <n v="2"/>
    <n v="1.5"/>
    <x v="1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n v="0"/>
    <x v="0"/>
    <x v="0"/>
    <n v="1484038620"/>
    <n v="1481597687"/>
    <x v="0"/>
    <n v="0"/>
    <n v="0"/>
    <x v="1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x v="11"/>
    <n v="1444940558"/>
    <n v="1442348558"/>
    <x v="0"/>
    <n v="1"/>
    <n v="10"/>
    <x v="1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x v="0"/>
    <n v="1420233256"/>
    <n v="1417641256"/>
    <x v="0"/>
    <n v="0"/>
    <n v="0"/>
    <x v="1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x v="0"/>
    <n v="1435874384"/>
    <n v="1433282384"/>
    <x v="0"/>
    <n v="0"/>
    <n v="0"/>
    <x v="1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x v="9"/>
    <n v="1418934506"/>
    <n v="1415910506"/>
    <x v="0"/>
    <n v="0"/>
    <n v="0"/>
    <x v="1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x v="2"/>
    <n v="1460615164"/>
    <n v="1458023164"/>
    <x v="0"/>
    <n v="0"/>
    <n v="0"/>
    <x v="1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x v="0"/>
    <n v="1457207096"/>
    <n v="1452023096"/>
    <x v="0"/>
    <n v="9"/>
    <n v="22.33"/>
    <x v="1"/>
    <s v="food/food trucks"/>
    <x v="7"/>
    <s v="food trucks"/>
    <x v="2401"/>
  </r>
  <r>
    <n v="2402"/>
    <s v="Cupcake Truck Unite"/>
    <s v="Small town, delicious treats, and a mobile truck"/>
    <n v="12000"/>
    <n v="52"/>
    <x v="2"/>
    <n v="0"/>
    <x v="0"/>
    <x v="0"/>
    <n v="1431533931"/>
    <n v="1428941931"/>
    <x v="0"/>
    <n v="1"/>
    <n v="52"/>
    <x v="1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x v="1"/>
    <n v="1459368658"/>
    <n v="1454188258"/>
    <x v="0"/>
    <n v="12"/>
    <n v="16.829999999999998"/>
    <x v="1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x v="0"/>
    <n v="1451782607"/>
    <n v="1449190607"/>
    <x v="0"/>
    <n v="0"/>
    <n v="0"/>
    <x v="1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n v="23"/>
    <x v="0"/>
    <x v="0"/>
    <n v="1472911375"/>
    <n v="1471096975"/>
    <x v="0"/>
    <n v="20"/>
    <n v="56.3"/>
    <x v="1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x v="0"/>
    <n v="1421635190"/>
    <n v="1418179190"/>
    <x v="0"/>
    <n v="16"/>
    <n v="84.06"/>
    <x v="1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x v="0"/>
    <n v="1428732000"/>
    <n v="1426772928"/>
    <x v="0"/>
    <n v="33"/>
    <n v="168.39"/>
    <x v="1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n v="0"/>
    <x v="0"/>
    <x v="0"/>
    <n v="1415247757"/>
    <n v="1412652157"/>
    <x v="0"/>
    <n v="2"/>
    <n v="15"/>
    <x v="1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x v="0"/>
    <n v="1439931675"/>
    <n v="1437339675"/>
    <x v="0"/>
    <n v="6"/>
    <n v="76.67"/>
    <x v="1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x v="2"/>
    <n v="1441619275"/>
    <n v="1439027275"/>
    <x v="0"/>
    <n v="0"/>
    <n v="0"/>
    <x v="1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x v="0"/>
    <n v="1440524082"/>
    <n v="1437932082"/>
    <x v="0"/>
    <n v="3"/>
    <n v="50.33"/>
    <x v="1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x v="3"/>
    <n v="1480185673"/>
    <n v="1476294073"/>
    <x v="0"/>
    <n v="0"/>
    <n v="0"/>
    <x v="1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x v="0"/>
    <n v="1401579000"/>
    <n v="1398911882"/>
    <x v="0"/>
    <n v="3"/>
    <n v="8.33"/>
    <x v="1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x v="0"/>
    <n v="1440215940"/>
    <n v="1436805660"/>
    <x v="0"/>
    <n v="13"/>
    <n v="35.380000000000003"/>
    <x v="1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x v="0"/>
    <n v="1468615346"/>
    <n v="1466023346"/>
    <x v="0"/>
    <n v="6"/>
    <n v="55.83"/>
    <x v="1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x v="0"/>
    <n v="1426345200"/>
    <n v="1421343743"/>
    <x v="0"/>
    <n v="1"/>
    <n v="5"/>
    <x v="1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x v="0"/>
    <n v="1407705187"/>
    <n v="1405113187"/>
    <x v="0"/>
    <n v="0"/>
    <n v="0"/>
    <x v="1"/>
    <s v="food/food trucks"/>
    <x v="7"/>
    <s v="food trucks"/>
    <x v="2417"/>
  </r>
  <r>
    <n v="2418"/>
    <s v="Mexican food truck"/>
    <s v="I want to start my food truck business."/>
    <n v="25000"/>
    <n v="5"/>
    <x v="2"/>
    <n v="0"/>
    <x v="0"/>
    <x v="0"/>
    <n v="1427225644"/>
    <n v="1422045244"/>
    <x v="0"/>
    <n v="5"/>
    <n v="1"/>
    <x v="1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x v="0"/>
    <n v="1424281389"/>
    <n v="1419097389"/>
    <x v="0"/>
    <n v="0"/>
    <n v="0"/>
    <x v="1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x v="0"/>
    <n v="1415583695"/>
    <n v="1410396095"/>
    <x v="0"/>
    <n v="36"/>
    <n v="69.47"/>
    <x v="1"/>
    <s v="food/food trucks"/>
    <x v="7"/>
    <s v="food trucks"/>
    <x v="2420"/>
  </r>
  <r>
    <n v="2421"/>
    <s v="hot dog cart"/>
    <s v="help me start Merrill's first hot dog cart in this empty lot"/>
    <n v="6000"/>
    <n v="1"/>
    <x v="2"/>
    <n v="0"/>
    <x v="0"/>
    <x v="0"/>
    <n v="1424536196"/>
    <n v="1421944196"/>
    <x v="0"/>
    <n v="1"/>
    <n v="1"/>
    <x v="1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n v="0"/>
    <x v="0"/>
    <x v="0"/>
    <n v="1426091036"/>
    <n v="1423502636"/>
    <x v="0"/>
    <n v="1"/>
    <n v="1"/>
    <x v="1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n v="0"/>
    <x v="0"/>
    <x v="0"/>
    <n v="1420044890"/>
    <n v="1417452890"/>
    <x v="0"/>
    <n v="1"/>
    <n v="8"/>
    <x v="1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n v="1"/>
    <x v="0"/>
    <x v="0"/>
    <n v="1414445108"/>
    <n v="1411853108"/>
    <x v="0"/>
    <n v="9"/>
    <n v="34.44"/>
    <x v="1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x v="0"/>
    <n v="1464386640"/>
    <n v="1463090149"/>
    <x v="0"/>
    <n v="1"/>
    <n v="1"/>
    <x v="1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x v="0"/>
    <n v="1439006692"/>
    <n v="1433822692"/>
    <x v="0"/>
    <n v="0"/>
    <n v="0"/>
    <x v="1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n v="0"/>
    <x v="0"/>
    <x v="0"/>
    <n v="1458715133"/>
    <n v="1455262733"/>
    <x v="0"/>
    <n v="1"/>
    <n v="1"/>
    <x v="1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n v="0"/>
    <x v="0"/>
    <x v="0"/>
    <n v="1426182551"/>
    <n v="1423594151"/>
    <x v="0"/>
    <n v="1"/>
    <n v="1"/>
    <x v="1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x v="8"/>
    <n v="1486313040"/>
    <n v="1483131966"/>
    <x v="0"/>
    <n v="4"/>
    <n v="501.25"/>
    <x v="1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x v="0"/>
    <n v="1455246504"/>
    <n v="1452654504"/>
    <x v="0"/>
    <n v="2"/>
    <n v="10.5"/>
    <x v="1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n v="0"/>
    <x v="0"/>
    <x v="0"/>
    <n v="1467080613"/>
    <n v="1461896613"/>
    <x v="0"/>
    <n v="2"/>
    <n v="1"/>
    <x v="1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n v="0"/>
    <x v="0"/>
    <x v="0"/>
    <n v="1425791697"/>
    <n v="1423199697"/>
    <x v="0"/>
    <n v="2"/>
    <n v="1"/>
    <x v="1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x v="0"/>
    <n v="1456608943"/>
    <n v="1454016943"/>
    <x v="0"/>
    <n v="0"/>
    <n v="0"/>
    <x v="1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x v="0"/>
    <n v="1438662474"/>
    <n v="1435206474"/>
    <x v="0"/>
    <n v="2"/>
    <n v="13"/>
    <x v="1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x v="9"/>
    <n v="1444027186"/>
    <n v="1441435186"/>
    <x v="0"/>
    <n v="4"/>
    <n v="306"/>
    <x v="1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x v="5"/>
    <n v="1454078770"/>
    <n v="1448894770"/>
    <x v="0"/>
    <n v="2"/>
    <n v="22.5"/>
    <x v="1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n v="0"/>
    <x v="0"/>
    <x v="0"/>
    <n v="1426615200"/>
    <n v="1422400188"/>
    <x v="0"/>
    <n v="0"/>
    <n v="0"/>
    <x v="1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n v="0"/>
    <x v="0"/>
    <x v="0"/>
    <n v="1449529062"/>
    <n v="1444341462"/>
    <x v="0"/>
    <n v="1"/>
    <n v="50"/>
    <x v="1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x v="0"/>
    <n v="1445197129"/>
    <n v="1442605129"/>
    <x v="0"/>
    <n v="0"/>
    <n v="0"/>
    <x v="1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n v="0"/>
    <x v="18"/>
    <x v="3"/>
    <n v="1455399313"/>
    <n v="1452807313"/>
    <x v="0"/>
    <n v="2"/>
    <n v="5"/>
    <x v="1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n v="108"/>
    <x v="0"/>
    <x v="0"/>
    <n v="1437627540"/>
    <n v="1435806054"/>
    <x v="0"/>
    <n v="109"/>
    <n v="74.23"/>
    <x v="0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x v="0"/>
    <n v="1426777228"/>
    <n v="1424188828"/>
    <x v="0"/>
    <n v="372"/>
    <n v="81.25"/>
    <x v="0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x v="0"/>
    <n v="1408114822"/>
    <n v="1405522822"/>
    <x v="0"/>
    <n v="311"/>
    <n v="130.22999999999999"/>
    <x v="0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x v="0"/>
    <n v="1464199591"/>
    <n v="1461607591"/>
    <x v="0"/>
    <n v="61"/>
    <n v="53.41"/>
    <x v="0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x v="0"/>
    <n v="1443242021"/>
    <n v="1440650021"/>
    <x v="0"/>
    <n v="115"/>
    <n v="75.13"/>
    <x v="0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x v="0"/>
    <n v="1480174071"/>
    <n v="1477578471"/>
    <x v="0"/>
    <n v="111"/>
    <n v="75.67"/>
    <x v="0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x v="0"/>
    <n v="1478923200"/>
    <n v="1476184593"/>
    <x v="0"/>
    <n v="337"/>
    <n v="31.69"/>
    <x v="0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x v="0"/>
    <n v="1472621760"/>
    <n v="1472110513"/>
    <x v="0"/>
    <n v="9"/>
    <n v="47.78"/>
    <x v="0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x v="0"/>
    <n v="1417321515"/>
    <n v="1414725915"/>
    <x v="0"/>
    <n v="120"/>
    <n v="90"/>
    <x v="0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x v="0"/>
    <n v="1414465860"/>
    <n v="1411177456"/>
    <x v="0"/>
    <n v="102"/>
    <n v="149.31"/>
    <x v="0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x v="0"/>
    <n v="1488750490"/>
    <n v="1487022490"/>
    <x v="0"/>
    <n v="186"/>
    <n v="62.07"/>
    <x v="0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x v="0"/>
    <n v="1451430000"/>
    <n v="1448914500"/>
    <x v="0"/>
    <n v="15"/>
    <n v="53.4"/>
    <x v="0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x v="0"/>
    <n v="1486053409"/>
    <n v="1483461409"/>
    <x v="0"/>
    <n v="67"/>
    <n v="69.27"/>
    <x v="0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x v="0"/>
    <n v="1489207808"/>
    <n v="1486183808"/>
    <x v="0"/>
    <n v="130"/>
    <n v="271.51"/>
    <x v="0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x v="0"/>
    <n v="1461177950"/>
    <n v="1458758750"/>
    <x v="0"/>
    <n v="16"/>
    <n v="34.130000000000003"/>
    <x v="0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x v="0"/>
    <n v="1488063839"/>
    <n v="1485471839"/>
    <x v="0"/>
    <n v="67"/>
    <n v="40.49"/>
    <x v="0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x v="0"/>
    <n v="1458826056"/>
    <n v="1456237656"/>
    <x v="0"/>
    <n v="124"/>
    <n v="189.76"/>
    <x v="0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x v="0"/>
    <n v="1465498800"/>
    <n v="1462481718"/>
    <x v="0"/>
    <n v="80"/>
    <n v="68.86"/>
    <x v="0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x v="0"/>
    <n v="1458742685"/>
    <n v="1454858285"/>
    <x v="0"/>
    <n v="282"/>
    <n v="108.78"/>
    <x v="0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x v="0"/>
    <n v="1483417020"/>
    <n v="1480480167"/>
    <x v="0"/>
    <n v="68"/>
    <n v="125.99"/>
    <x v="0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x v="0"/>
    <n v="1317438000"/>
    <n v="1314577097"/>
    <x v="0"/>
    <n v="86"/>
    <n v="90.52"/>
    <x v="0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x v="0"/>
    <n v="1342672096"/>
    <n v="1340944096"/>
    <x v="0"/>
    <n v="115"/>
    <n v="28.88"/>
    <x v="0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n v="116"/>
    <x v="0"/>
    <x v="0"/>
    <n v="1366138800"/>
    <n v="1362710425"/>
    <x v="0"/>
    <n v="75"/>
    <n v="31"/>
    <x v="0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x v="5"/>
    <n v="1443641340"/>
    <n v="1441143397"/>
    <x v="0"/>
    <n v="43"/>
    <n v="51.67"/>
    <x v="0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x v="0"/>
    <n v="1348420548"/>
    <n v="1345828548"/>
    <x v="0"/>
    <n v="48"/>
    <n v="26.27"/>
    <x v="0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x v="0"/>
    <n v="1368066453"/>
    <n v="1365474453"/>
    <x v="0"/>
    <n v="52"/>
    <n v="48.08"/>
    <x v="0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n v="119"/>
    <x v="0"/>
    <x v="0"/>
    <n v="1336669200"/>
    <n v="1335473931"/>
    <x v="0"/>
    <n v="43"/>
    <n v="27.56"/>
    <x v="0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x v="0"/>
    <n v="1351400400"/>
    <n v="1348285321"/>
    <x v="0"/>
    <n v="58"/>
    <n v="36.97"/>
    <x v="0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x v="0"/>
    <n v="1297160329"/>
    <n v="1295000329"/>
    <x v="0"/>
    <n v="47"/>
    <n v="29.02"/>
    <x v="0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x v="0"/>
    <n v="1337824055"/>
    <n v="1335232055"/>
    <x v="0"/>
    <n v="36"/>
    <n v="28.66"/>
    <x v="0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x v="0"/>
    <n v="1327535392"/>
    <n v="1324079392"/>
    <x v="0"/>
    <n v="17"/>
    <n v="37.65"/>
    <x v="0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x v="0"/>
    <n v="1283562180"/>
    <n v="1277433980"/>
    <x v="0"/>
    <n v="104"/>
    <n v="97.9"/>
    <x v="0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x v="0"/>
    <n v="1352573869"/>
    <n v="1349978269"/>
    <x v="0"/>
    <n v="47"/>
    <n v="42.55"/>
    <x v="0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x v="0"/>
    <n v="1286756176"/>
    <n v="1282868176"/>
    <x v="0"/>
    <n v="38"/>
    <n v="131.58000000000001"/>
    <x v="0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x v="0"/>
    <n v="1278799200"/>
    <n v="1273647255"/>
    <x v="0"/>
    <n v="81"/>
    <n v="32.32"/>
    <x v="0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x v="0"/>
    <n v="1415004770"/>
    <n v="1412149970"/>
    <x v="0"/>
    <n v="55"/>
    <n v="61.1"/>
    <x v="0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n v="171"/>
    <x v="0"/>
    <x v="0"/>
    <n v="1344789345"/>
    <n v="1340901345"/>
    <x v="0"/>
    <n v="41"/>
    <n v="31.34"/>
    <x v="0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x v="0"/>
    <n v="1358117313"/>
    <n v="1355525313"/>
    <x v="0"/>
    <n v="79"/>
    <n v="129.11000000000001"/>
    <x v="0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n v="133"/>
    <x v="0"/>
    <x v="0"/>
    <n v="1343440800"/>
    <n v="1342545994"/>
    <x v="0"/>
    <n v="16"/>
    <n v="25.02"/>
    <x v="0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x v="0"/>
    <n v="1444516084"/>
    <n v="1439332084"/>
    <x v="0"/>
    <n v="8"/>
    <n v="250"/>
    <x v="0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x v="0"/>
    <n v="1335799808"/>
    <n v="1333207808"/>
    <x v="0"/>
    <n v="95"/>
    <n v="47.54"/>
    <x v="0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x v="0"/>
    <n v="1312224383"/>
    <n v="1308336383"/>
    <x v="0"/>
    <n v="25"/>
    <n v="40.04"/>
    <x v="0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x v="0"/>
    <n v="1335891603"/>
    <n v="1330711203"/>
    <x v="0"/>
    <n v="19"/>
    <n v="65.84"/>
    <x v="0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x v="0"/>
    <n v="1316124003"/>
    <n v="1313532003"/>
    <x v="0"/>
    <n v="90"/>
    <n v="46.4"/>
    <x v="0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x v="0"/>
    <n v="1318463879"/>
    <n v="1315439879"/>
    <x v="0"/>
    <n v="41"/>
    <n v="50.37"/>
    <x v="0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x v="0"/>
    <n v="1335113976"/>
    <n v="1332521976"/>
    <x v="0"/>
    <n v="30"/>
    <n v="26.57"/>
    <x v="0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x v="0"/>
    <n v="1338083997"/>
    <n v="1335491997"/>
    <x v="0"/>
    <n v="38"/>
    <n v="39.49"/>
    <x v="0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x v="0"/>
    <n v="1321459908"/>
    <n v="1318864308"/>
    <x v="0"/>
    <n v="65"/>
    <n v="49.25"/>
    <x v="0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x v="0"/>
    <n v="1368117239"/>
    <n v="1365525239"/>
    <x v="0"/>
    <n v="75"/>
    <n v="62.38"/>
    <x v="0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x v="0"/>
    <n v="1340429276"/>
    <n v="1335245276"/>
    <x v="0"/>
    <n v="16"/>
    <n v="37.94"/>
    <x v="0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x v="0"/>
    <n v="1295142660"/>
    <n v="1293739714"/>
    <x v="0"/>
    <n v="10"/>
    <n v="51.6"/>
    <x v="0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n v="125"/>
    <x v="0"/>
    <x v="0"/>
    <n v="1339840740"/>
    <n v="1335397188"/>
    <x v="0"/>
    <n v="27"/>
    <n v="27.78"/>
    <x v="0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x v="0"/>
    <n v="1367208140"/>
    <n v="1363320140"/>
    <x v="0"/>
    <n v="259"/>
    <n v="99.38"/>
    <x v="0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x v="0"/>
    <n v="1337786944"/>
    <n v="1335194944"/>
    <x v="0"/>
    <n v="39"/>
    <n v="38.85"/>
    <x v="0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x v="0"/>
    <n v="1339022575"/>
    <n v="1336430575"/>
    <x v="0"/>
    <n v="42"/>
    <n v="45.55"/>
    <x v="0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x v="0"/>
    <n v="1364597692"/>
    <n v="1361577292"/>
    <x v="0"/>
    <n v="10"/>
    <n v="600"/>
    <x v="0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x v="0"/>
    <n v="1312578338"/>
    <n v="1309986338"/>
    <x v="0"/>
    <n v="56"/>
    <n v="80.55"/>
    <x v="0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x v="0"/>
    <n v="1422400387"/>
    <n v="1421190787"/>
    <x v="0"/>
    <n v="20"/>
    <n v="52.8"/>
    <x v="0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x v="0"/>
    <n v="1356976800"/>
    <n v="1352820837"/>
    <x v="0"/>
    <n v="170"/>
    <n v="47.68"/>
    <x v="0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x v="0"/>
    <n v="1340476375"/>
    <n v="1337884375"/>
    <x v="0"/>
    <n v="29"/>
    <n v="23.45"/>
    <x v="0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x v="5"/>
    <n v="1443379104"/>
    <n v="1440787104"/>
    <x v="0"/>
    <n v="7"/>
    <n v="40.14"/>
    <x v="1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x v="0"/>
    <n v="1411328918"/>
    <n v="1407440918"/>
    <x v="0"/>
    <n v="5"/>
    <n v="17.2"/>
    <x v="1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x v="0"/>
    <n v="1465333560"/>
    <n v="1462743308"/>
    <x v="0"/>
    <n v="0"/>
    <n v="0"/>
    <x v="1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n v="0"/>
    <x v="0"/>
    <x v="0"/>
    <n v="1416014534"/>
    <n v="1413418934"/>
    <x v="0"/>
    <n v="0"/>
    <n v="0"/>
    <x v="1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x v="0"/>
    <n v="1426292416"/>
    <n v="1423704016"/>
    <x v="0"/>
    <n v="0"/>
    <n v="0"/>
    <x v="1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x v="1"/>
    <n v="1443906000"/>
    <n v="1441955269"/>
    <x v="0"/>
    <n v="2"/>
    <n v="15"/>
    <x v="1"/>
    <s v="food/restaurants"/>
    <x v="7"/>
    <s v="restaurants"/>
    <x v="2506"/>
  </r>
  <r>
    <n v="2507"/>
    <s v="Help Cafe Talavera get a New Kitchen!"/>
    <s v="Unique dishes for a unique city!."/>
    <n v="42850"/>
    <n v="0"/>
    <x v="2"/>
    <n v="0"/>
    <x v="0"/>
    <x v="0"/>
    <n v="1431308704"/>
    <n v="1428716704"/>
    <x v="0"/>
    <n v="0"/>
    <n v="0"/>
    <x v="1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x v="0"/>
    <n v="1408056634"/>
    <n v="1405464634"/>
    <x v="0"/>
    <n v="0"/>
    <n v="0"/>
    <x v="1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x v="1"/>
    <n v="1429554349"/>
    <n v="1424719549"/>
    <x v="0"/>
    <n v="28"/>
    <n v="35.71"/>
    <x v="1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x v="0"/>
    <n v="1431647772"/>
    <n v="1426463772"/>
    <x v="0"/>
    <n v="2"/>
    <n v="37.5"/>
    <x v="1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x v="1"/>
    <n v="1454323413"/>
    <n v="1451731413"/>
    <x v="0"/>
    <n v="0"/>
    <n v="0"/>
    <x v="1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x v="0"/>
    <n v="1418504561"/>
    <n v="1417208561"/>
    <x v="0"/>
    <n v="0"/>
    <n v="0"/>
    <x v="1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x v="3"/>
    <n v="1488067789"/>
    <n v="1482883789"/>
    <x v="0"/>
    <n v="0"/>
    <n v="0"/>
    <x v="1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x v="0"/>
    <n v="1408526477"/>
    <n v="1407057677"/>
    <x v="0"/>
    <n v="4"/>
    <n v="52.5"/>
    <x v="1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x v="0"/>
    <n v="1424635753"/>
    <n v="1422043753"/>
    <x v="0"/>
    <n v="12"/>
    <n v="77.5"/>
    <x v="1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x v="0"/>
    <n v="1417279252"/>
    <n v="1414683652"/>
    <x v="0"/>
    <n v="0"/>
    <n v="0"/>
    <x v="1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x v="5"/>
    <n v="1426788930"/>
    <n v="1424200530"/>
    <x v="0"/>
    <n v="33"/>
    <n v="53.55"/>
    <x v="1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x v="0"/>
    <n v="1415899228"/>
    <n v="1413303628"/>
    <x v="0"/>
    <n v="0"/>
    <n v="0"/>
    <x v="1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n v="0"/>
    <x v="0"/>
    <x v="0"/>
    <n v="1405741404"/>
    <n v="1403149404"/>
    <x v="0"/>
    <n v="4"/>
    <n v="16.25"/>
    <x v="1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x v="0"/>
    <n v="1476559260"/>
    <n v="1472567085"/>
    <x v="0"/>
    <n v="0"/>
    <n v="0"/>
    <x v="1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x v="0"/>
    <n v="1444778021"/>
    <n v="1442963621"/>
    <x v="0"/>
    <n v="132"/>
    <n v="103.68"/>
    <x v="0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x v="0"/>
    <n v="1461336720"/>
    <n v="1459431960"/>
    <x v="0"/>
    <n v="27"/>
    <n v="185.19"/>
    <x v="0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x v="0"/>
    <n v="1416270292"/>
    <n v="1413674692"/>
    <x v="0"/>
    <n v="26"/>
    <n v="54.15"/>
    <x v="0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n v="102"/>
    <x v="0"/>
    <x v="0"/>
    <n v="1419136200"/>
    <n v="1416338557"/>
    <x v="0"/>
    <n v="43"/>
    <n v="177.21"/>
    <x v="0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x v="0"/>
    <n v="1340914571"/>
    <n v="1338322571"/>
    <x v="0"/>
    <n v="80"/>
    <n v="100.33"/>
    <x v="0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x v="0"/>
    <n v="1418014740"/>
    <n v="1415585474"/>
    <x v="0"/>
    <n v="33"/>
    <n v="136.91"/>
    <x v="0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x v="0"/>
    <n v="1382068740"/>
    <n v="1380477691"/>
    <x v="0"/>
    <n v="71"/>
    <n v="57.54"/>
    <x v="0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x v="1"/>
    <n v="1440068400"/>
    <n v="1438459303"/>
    <x v="0"/>
    <n v="81"/>
    <n v="52.96"/>
    <x v="0"/>
    <s v="music/classical music"/>
    <x v="4"/>
    <s v="classical music"/>
    <x v="2528"/>
  </r>
  <r>
    <n v="2529"/>
    <s v="UrbanArias is DC's Contemporary Opera Company"/>
    <s v="Opera. Short. New."/>
    <n v="6000"/>
    <n v="6257"/>
    <x v="0"/>
    <n v="104"/>
    <x v="0"/>
    <x v="0"/>
    <n v="1332636975"/>
    <n v="1328752575"/>
    <x v="0"/>
    <n v="76"/>
    <n v="82.33"/>
    <x v="0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x v="0"/>
    <n v="1429505400"/>
    <n v="1426711505"/>
    <x v="0"/>
    <n v="48"/>
    <n v="135.41999999999999"/>
    <x v="0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x v="0"/>
    <n v="1439611140"/>
    <n v="1437668354"/>
    <x v="0"/>
    <n v="61"/>
    <n v="74.069999999999993"/>
    <x v="0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x v="0"/>
    <n v="1345148566"/>
    <n v="1342556566"/>
    <x v="0"/>
    <n v="60"/>
    <n v="84.08"/>
    <x v="0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x v="0"/>
    <n v="1362160868"/>
    <n v="1359568911"/>
    <x v="0"/>
    <n v="136"/>
    <n v="61.03"/>
    <x v="0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x v="0"/>
    <n v="1262325600"/>
    <n v="1257871712"/>
    <x v="0"/>
    <n v="14"/>
    <n v="150"/>
    <x v="0"/>
    <s v="music/classical music"/>
    <x v="4"/>
    <s v="classical music"/>
    <x v="2534"/>
  </r>
  <r>
    <n v="2535"/>
    <s v="Mark Hayes Requiem Recording"/>
    <s v="Mark Hayes: Requiem Recording"/>
    <n v="20000"/>
    <n v="20755"/>
    <x v="0"/>
    <n v="104"/>
    <x v="0"/>
    <x v="0"/>
    <n v="1417463945"/>
    <n v="1414781945"/>
    <x v="0"/>
    <n v="78"/>
    <n v="266.08999999999997"/>
    <x v="0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x v="0"/>
    <n v="1375151566"/>
    <n v="1373337166"/>
    <x v="0"/>
    <n v="4"/>
    <n v="7.25"/>
    <x v="0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x v="0"/>
    <n v="1312212855"/>
    <n v="1307028855"/>
    <x v="0"/>
    <n v="11"/>
    <n v="100"/>
    <x v="0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n v="113"/>
    <x v="0"/>
    <x v="0"/>
    <n v="1361681940"/>
    <n v="1359029661"/>
    <x v="0"/>
    <n v="185"/>
    <n v="109.96"/>
    <x v="0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x v="0"/>
    <n v="1422913152"/>
    <n v="1417729152"/>
    <x v="0"/>
    <n v="59"/>
    <n v="169.92"/>
    <x v="0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x v="0"/>
    <n v="1319904721"/>
    <n v="1314720721"/>
    <x v="0"/>
    <n v="27"/>
    <n v="95.74"/>
    <x v="0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x v="1"/>
    <n v="1380192418"/>
    <n v="1375008418"/>
    <x v="0"/>
    <n v="63"/>
    <n v="59.46"/>
    <x v="0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x v="0"/>
    <n v="1380599940"/>
    <n v="1377252857"/>
    <x v="0"/>
    <n v="13"/>
    <n v="55.77"/>
    <x v="0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x v="0"/>
    <n v="1293937200"/>
    <n v="1291257298"/>
    <x v="0"/>
    <n v="13"/>
    <n v="30.08"/>
    <x v="0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n v="101"/>
    <x v="0"/>
    <x v="0"/>
    <n v="1341750569"/>
    <n v="1339158569"/>
    <x v="0"/>
    <n v="57"/>
    <n v="88.44"/>
    <x v="0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x v="0"/>
    <n v="1424997000"/>
    <n v="1421983138"/>
    <x v="0"/>
    <n v="61"/>
    <n v="64.03"/>
    <x v="0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x v="0"/>
    <n v="1380949200"/>
    <n v="1378586179"/>
    <x v="0"/>
    <n v="65"/>
    <n v="60.15"/>
    <x v="0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x v="0"/>
    <n v="1333560803"/>
    <n v="1330972403"/>
    <x v="0"/>
    <n v="134"/>
    <n v="49.19"/>
    <x v="0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x v="3"/>
    <n v="1475209620"/>
    <n v="1473087637"/>
    <x v="0"/>
    <n v="37"/>
    <n v="165.16"/>
    <x v="0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x v="1"/>
    <n v="1370019600"/>
    <n v="1366999870"/>
    <x v="0"/>
    <n v="37"/>
    <n v="43.62"/>
    <x v="0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x v="0"/>
    <n v="1444276740"/>
    <n v="1439392406"/>
    <x v="0"/>
    <n v="150"/>
    <n v="43.7"/>
    <x v="0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x v="0"/>
    <n v="1332362880"/>
    <n v="1329890585"/>
    <x v="0"/>
    <n v="56"/>
    <n v="67.42"/>
    <x v="0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x v="0"/>
    <n v="1488741981"/>
    <n v="1486149981"/>
    <x v="0"/>
    <n v="18"/>
    <n v="177.5"/>
    <x v="0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x v="0"/>
    <n v="1348202807"/>
    <n v="1343018807"/>
    <x v="0"/>
    <n v="60"/>
    <n v="38.880000000000003"/>
    <x v="0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x v="0"/>
    <n v="1433131140"/>
    <n v="1430445163"/>
    <x v="0"/>
    <n v="67"/>
    <n v="54.99"/>
    <x v="0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x v="0"/>
    <n v="1338219793"/>
    <n v="1335541393"/>
    <x v="0"/>
    <n v="35"/>
    <n v="61.34"/>
    <x v="0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x v="0"/>
    <n v="1356392857"/>
    <n v="1352504857"/>
    <x v="0"/>
    <n v="34"/>
    <n v="23.12"/>
    <x v="0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n v="118"/>
    <x v="1"/>
    <x v="1"/>
    <n v="1400176386"/>
    <n v="1397584386"/>
    <x v="0"/>
    <n v="36"/>
    <n v="29.61"/>
    <x v="0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n v="109"/>
    <x v="2"/>
    <x v="2"/>
    <n v="1430488740"/>
    <n v="1427747906"/>
    <x v="0"/>
    <n v="18"/>
    <n v="75.61"/>
    <x v="0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x v="0"/>
    <n v="1321385820"/>
    <n v="1318539484"/>
    <x v="0"/>
    <n v="25"/>
    <n v="35.6"/>
    <x v="0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x v="1"/>
    <n v="1425682174"/>
    <n v="1423090174"/>
    <x v="0"/>
    <n v="21"/>
    <n v="143"/>
    <x v="0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x v="5"/>
    <n v="1444740089"/>
    <n v="1442148089"/>
    <x v="0"/>
    <n v="0"/>
    <n v="0"/>
    <x v="1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x v="3"/>
    <n v="1476189339"/>
    <n v="1471005339"/>
    <x v="0"/>
    <n v="3"/>
    <n v="25"/>
    <x v="1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n v="0"/>
    <x v="0"/>
    <x v="0"/>
    <n v="1438226451"/>
    <n v="1433042451"/>
    <x v="0"/>
    <n v="0"/>
    <n v="0"/>
    <x v="1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x v="5"/>
    <n v="1406854699"/>
    <n v="1404262699"/>
    <x v="0"/>
    <n v="0"/>
    <n v="0"/>
    <x v="1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x v="0"/>
    <n v="1462827000"/>
    <n v="1457710589"/>
    <x v="0"/>
    <n v="1"/>
    <n v="100"/>
    <x v="1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x v="0"/>
    <n v="1408663948"/>
    <n v="1406071948"/>
    <x v="0"/>
    <n v="0"/>
    <n v="0"/>
    <x v="1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x v="0"/>
    <n v="1429823138"/>
    <n v="1427231138"/>
    <x v="0"/>
    <n v="2"/>
    <n v="60"/>
    <x v="1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x v="1"/>
    <n v="1472745594"/>
    <n v="1470153594"/>
    <x v="0"/>
    <n v="1"/>
    <n v="50"/>
    <x v="1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x v="0"/>
    <n v="1442457112"/>
    <n v="1439865112"/>
    <x v="0"/>
    <n v="2"/>
    <n v="72.5"/>
    <x v="1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x v="0"/>
    <n v="1486590035"/>
    <n v="1483998035"/>
    <x v="0"/>
    <n v="2"/>
    <n v="29.5"/>
    <x v="1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x v="2"/>
    <n v="1463645521"/>
    <n v="1458461521"/>
    <x v="0"/>
    <n v="4"/>
    <n v="62.5"/>
    <x v="1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x v="0"/>
    <n v="1428893517"/>
    <n v="1426301517"/>
    <x v="0"/>
    <n v="0"/>
    <n v="0"/>
    <x v="1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x v="0"/>
    <n v="1408803149"/>
    <n v="1404915149"/>
    <x v="0"/>
    <n v="0"/>
    <n v="0"/>
    <x v="1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x v="0"/>
    <n v="1463600945"/>
    <n v="1461786545"/>
    <x v="0"/>
    <n v="0"/>
    <n v="0"/>
    <x v="1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x v="0"/>
    <n v="1421030194"/>
    <n v="1418438194"/>
    <x v="0"/>
    <n v="0"/>
    <n v="0"/>
    <x v="1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n v="0"/>
    <x v="0"/>
    <x v="0"/>
    <n v="1428707647"/>
    <n v="1424823247"/>
    <x v="0"/>
    <n v="0"/>
    <n v="0"/>
    <x v="1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x v="0"/>
    <n v="1407181297"/>
    <n v="1405021297"/>
    <x v="0"/>
    <n v="0"/>
    <n v="0"/>
    <x v="1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x v="0"/>
    <n v="1444410000"/>
    <n v="1440203579"/>
    <x v="0"/>
    <n v="0"/>
    <n v="0"/>
    <x v="1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x v="0"/>
    <n v="1410810903"/>
    <n v="1405626903"/>
    <x v="0"/>
    <n v="12"/>
    <n v="23.08"/>
    <x v="1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x v="0"/>
    <n v="1431745200"/>
    <n v="1429170603"/>
    <x v="0"/>
    <n v="2"/>
    <n v="25.5"/>
    <x v="1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x v="0"/>
    <n v="1447689898"/>
    <n v="1445094298"/>
    <x v="0"/>
    <n v="11"/>
    <n v="48.18"/>
    <x v="1"/>
    <s v="food/food trucks"/>
    <x v="7"/>
    <s v="food trucks"/>
    <x v="2581"/>
  </r>
  <r>
    <n v="2582"/>
    <s v="Drunken Wings"/>
    <s v="The place where chicken meets liquor for the first time!"/>
    <n v="90000"/>
    <n v="1"/>
    <x v="2"/>
    <n v="0"/>
    <x v="0"/>
    <x v="0"/>
    <n v="1477784634"/>
    <n v="1475192634"/>
    <x v="0"/>
    <n v="1"/>
    <n v="1"/>
    <x v="1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n v="1"/>
    <x v="0"/>
    <x v="0"/>
    <n v="1426526880"/>
    <n v="1421346480"/>
    <x v="0"/>
    <n v="5"/>
    <n v="1"/>
    <x v="1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n v="0"/>
    <x v="0"/>
    <x v="0"/>
    <n v="1434341369"/>
    <n v="1431749369"/>
    <x v="0"/>
    <n v="0"/>
    <n v="0"/>
    <x v="1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x v="0"/>
    <n v="1404601632"/>
    <n v="1402009632"/>
    <x v="0"/>
    <n v="1"/>
    <n v="50"/>
    <x v="1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n v="0"/>
    <x v="1"/>
    <x v="1"/>
    <n v="1451030136"/>
    <n v="1448438136"/>
    <x v="0"/>
    <n v="1"/>
    <n v="5"/>
    <x v="1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x v="0"/>
    <n v="1451491953"/>
    <n v="1448899953"/>
    <x v="0"/>
    <n v="6"/>
    <n v="202.83"/>
    <x v="1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x v="0"/>
    <n v="1427807640"/>
    <n v="1423325626"/>
    <x v="0"/>
    <n v="8"/>
    <n v="29.13"/>
    <x v="1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x v="7"/>
    <n v="1458733927"/>
    <n v="1456145527"/>
    <x v="0"/>
    <n v="1"/>
    <n v="5"/>
    <x v="1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x v="2"/>
    <n v="1453817297"/>
    <n v="1453212497"/>
    <x v="0"/>
    <n v="0"/>
    <n v="0"/>
    <x v="1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x v="0"/>
    <n v="1457901924"/>
    <n v="1452721524"/>
    <x v="0"/>
    <n v="2"/>
    <n v="13"/>
    <x v="1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x v="0"/>
    <n v="1412536421"/>
    <n v="1409944421"/>
    <x v="0"/>
    <n v="1"/>
    <n v="50"/>
    <x v="1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x v="0"/>
    <n v="1429993026"/>
    <n v="1427401026"/>
    <x v="0"/>
    <n v="0"/>
    <n v="0"/>
    <x v="1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x v="0"/>
    <n v="1407453228"/>
    <n v="1404861228"/>
    <x v="0"/>
    <n v="1"/>
    <n v="1"/>
    <x v="1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n v="12"/>
    <x v="0"/>
    <x v="0"/>
    <n v="1487915500"/>
    <n v="1485323500"/>
    <x v="0"/>
    <n v="19"/>
    <n v="96.05"/>
    <x v="1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x v="5"/>
    <n v="1407427009"/>
    <n v="1404835009"/>
    <x v="0"/>
    <n v="27"/>
    <n v="305.77999999999997"/>
    <x v="1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x v="1"/>
    <n v="1466323917"/>
    <n v="1463731917"/>
    <x v="0"/>
    <n v="7"/>
    <n v="12.14"/>
    <x v="1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x v="0"/>
    <n v="1443039001"/>
    <n v="1440447001"/>
    <x v="0"/>
    <n v="14"/>
    <n v="83.57"/>
    <x v="1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n v="1"/>
    <x v="0"/>
    <x v="0"/>
    <n v="1407089147"/>
    <n v="1403201147"/>
    <x v="0"/>
    <n v="5"/>
    <n v="18"/>
    <x v="1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n v="7"/>
    <x v="0"/>
    <x v="0"/>
    <n v="1458938200"/>
    <n v="1453757800"/>
    <x v="0"/>
    <n v="30"/>
    <n v="115.53"/>
    <x v="1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x v="0"/>
    <n v="1347508740"/>
    <n v="1346276349"/>
    <x v="1"/>
    <n v="151"/>
    <n v="21.9"/>
    <x v="0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x v="0"/>
    <n v="1415827200"/>
    <n v="1412358968"/>
    <x v="1"/>
    <n v="489"/>
    <n v="80.02"/>
    <x v="0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n v="101"/>
    <x v="0"/>
    <x v="0"/>
    <n v="1387835654"/>
    <n v="1386626054"/>
    <x v="1"/>
    <n v="50"/>
    <n v="35.520000000000003"/>
    <x v="0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x v="0"/>
    <n v="1335662023"/>
    <n v="1333070023"/>
    <x v="1"/>
    <n v="321"/>
    <n v="64.930000000000007"/>
    <x v="0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x v="0"/>
    <n v="1466168390"/>
    <n v="1463576390"/>
    <x v="1"/>
    <n v="1762"/>
    <n v="60.97"/>
    <x v="0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x v="0"/>
    <n v="1398791182"/>
    <n v="1396026382"/>
    <x v="1"/>
    <n v="385"/>
    <n v="31.44"/>
    <x v="0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x v="0"/>
    <n v="1439344800"/>
    <n v="1435611572"/>
    <x v="1"/>
    <n v="398"/>
    <n v="81.95"/>
    <x v="0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x v="0"/>
    <n v="1489536000"/>
    <n v="1485976468"/>
    <x v="1"/>
    <n v="304"/>
    <n v="58.93"/>
    <x v="0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x v="0"/>
    <n v="1342330951"/>
    <n v="1339738951"/>
    <x v="1"/>
    <n v="676"/>
    <n v="157.29"/>
    <x v="0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x v="0"/>
    <n v="1471849140"/>
    <n v="1468444125"/>
    <x v="1"/>
    <n v="577"/>
    <n v="55.76"/>
    <x v="0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x v="3"/>
    <n v="1483397940"/>
    <n v="1480493014"/>
    <x v="1"/>
    <n v="3663"/>
    <n v="83.8"/>
    <x v="0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x v="0"/>
    <n v="1420773970"/>
    <n v="1418095570"/>
    <x v="1"/>
    <n v="294"/>
    <n v="58.42"/>
    <x v="0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x v="0"/>
    <n v="1348256294"/>
    <n v="1345664294"/>
    <x v="1"/>
    <n v="28"/>
    <n v="270.57"/>
    <x v="0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x v="0"/>
    <n v="1398834000"/>
    <n v="1396371612"/>
    <x v="1"/>
    <n v="100"/>
    <n v="107.1"/>
    <x v="0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x v="1"/>
    <n v="1462017600"/>
    <n v="1458820564"/>
    <x v="0"/>
    <n v="72"/>
    <n v="47.18"/>
    <x v="0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x v="0"/>
    <n v="1440546729"/>
    <n v="1437954729"/>
    <x v="1"/>
    <n v="238"/>
    <n v="120.31"/>
    <x v="0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x v="0"/>
    <n v="1413838751"/>
    <n v="1411246751"/>
    <x v="1"/>
    <n v="159"/>
    <n v="27.6"/>
    <x v="0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n v="105"/>
    <x v="0"/>
    <x v="0"/>
    <n v="1449000061"/>
    <n v="1443812461"/>
    <x v="1"/>
    <n v="77"/>
    <n v="205.3"/>
    <x v="0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x v="0"/>
    <n v="1445598000"/>
    <n v="1443302004"/>
    <x v="1"/>
    <n v="53"/>
    <n v="35.549999999999997"/>
    <x v="0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x v="2"/>
    <n v="1444525200"/>
    <n v="1441339242"/>
    <x v="1"/>
    <n v="1251"/>
    <n v="74.64"/>
    <x v="0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x v="0"/>
    <n v="1432230988"/>
    <n v="1429638988"/>
    <x v="1"/>
    <n v="465"/>
    <n v="47.06"/>
    <x v="0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x v="3"/>
    <n v="1483120216"/>
    <n v="1479232216"/>
    <x v="0"/>
    <n v="74"/>
    <n v="26.59"/>
    <x v="0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x v="0"/>
    <n v="1480658966"/>
    <n v="1479449366"/>
    <x v="0"/>
    <n v="62"/>
    <n v="36.770000000000003"/>
    <x v="0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x v="0"/>
    <n v="1347530822"/>
    <n v="1345716422"/>
    <x v="0"/>
    <n v="3468"/>
    <n v="31.82"/>
    <x v="0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x v="3"/>
    <n v="1478723208"/>
    <n v="1476559608"/>
    <x v="0"/>
    <n v="52"/>
    <n v="27.58"/>
    <x v="0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x v="0"/>
    <n v="1433343869"/>
    <n v="1430751869"/>
    <x v="0"/>
    <n v="50"/>
    <n v="56"/>
    <x v="0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x v="0"/>
    <n v="1448571261"/>
    <n v="1445975661"/>
    <x v="0"/>
    <n v="45"/>
    <n v="21.56"/>
    <x v="0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n v="110"/>
    <x v="0"/>
    <x v="0"/>
    <n v="1417389067"/>
    <n v="1415661067"/>
    <x v="0"/>
    <n v="21"/>
    <n v="44.1"/>
    <x v="0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n v="128"/>
    <x v="1"/>
    <x v="1"/>
    <n v="1431608122"/>
    <n v="1429016122"/>
    <x v="0"/>
    <n v="100"/>
    <n v="63.87"/>
    <x v="0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x v="2"/>
    <n v="1467280800"/>
    <n v="1464921112"/>
    <x v="0"/>
    <n v="81"/>
    <n v="38.99"/>
    <x v="0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x v="0"/>
    <n v="1440907427"/>
    <n v="1438488227"/>
    <x v="0"/>
    <n v="286"/>
    <n v="80.19"/>
    <x v="0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n v="137"/>
    <x v="0"/>
    <x v="0"/>
    <n v="1464485339"/>
    <n v="1462325339"/>
    <x v="0"/>
    <n v="42"/>
    <n v="34.9"/>
    <x v="0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x v="0"/>
    <n v="1393542000"/>
    <n v="1390938332"/>
    <x v="0"/>
    <n v="199"/>
    <n v="89.1"/>
    <x v="0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x v="0"/>
    <n v="1475163921"/>
    <n v="1472571921"/>
    <x v="0"/>
    <n v="25"/>
    <n v="39.44"/>
    <x v="0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x v="5"/>
    <n v="1425937761"/>
    <n v="1422917361"/>
    <x v="0"/>
    <n v="84"/>
    <n v="136.9"/>
    <x v="0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x v="0"/>
    <n v="1476579600"/>
    <n v="1474641914"/>
    <x v="0"/>
    <n v="50"/>
    <n v="37.46"/>
    <x v="0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x v="0"/>
    <n v="1476277875"/>
    <n v="1474895475"/>
    <x v="0"/>
    <n v="26"/>
    <n v="31.96"/>
    <x v="0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x v="0"/>
    <n v="1421358895"/>
    <n v="1418766895"/>
    <x v="0"/>
    <n v="14"/>
    <n v="25.21"/>
    <x v="0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x v="1"/>
    <n v="1424378748"/>
    <n v="1421786748"/>
    <x v="0"/>
    <n v="49"/>
    <n v="10.039999999999999"/>
    <x v="0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x v="0"/>
    <n v="1433735474"/>
    <n v="1428551474"/>
    <x v="0"/>
    <n v="69"/>
    <n v="45.94"/>
    <x v="0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x v="0"/>
    <n v="1410811740"/>
    <n v="1409341863"/>
    <x v="0"/>
    <n v="1"/>
    <n v="15"/>
    <x v="1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x v="3"/>
    <n v="1468565820"/>
    <n v="1465970108"/>
    <x v="0"/>
    <n v="0"/>
    <n v="0"/>
    <x v="1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x v="0"/>
    <n v="1482307140"/>
    <n v="1479218315"/>
    <x v="1"/>
    <n v="1501"/>
    <n v="223.58"/>
    <x v="1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x v="0"/>
    <n v="1489172435"/>
    <n v="1486580435"/>
    <x v="1"/>
    <n v="52"/>
    <n v="39.479999999999997"/>
    <x v="1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x v="2"/>
    <n v="1415481203"/>
    <n v="1412885603"/>
    <x v="1"/>
    <n v="23"/>
    <n v="91.3"/>
    <x v="1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x v="0"/>
    <n v="1441783869"/>
    <n v="1439191869"/>
    <x v="1"/>
    <n v="535"/>
    <n v="78.67"/>
    <x v="1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x v="5"/>
    <n v="1439533019"/>
    <n v="1436941019"/>
    <x v="0"/>
    <n v="3"/>
    <n v="12"/>
    <x v="1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x v="0"/>
    <n v="1457543360"/>
    <n v="1454951360"/>
    <x v="0"/>
    <n v="6"/>
    <n v="17.670000000000002"/>
    <x v="1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n v="0"/>
    <x v="0"/>
    <x v="0"/>
    <n v="1454370941"/>
    <n v="1449186941"/>
    <x v="0"/>
    <n v="3"/>
    <n v="41.33"/>
    <x v="1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x v="0"/>
    <n v="1482332343"/>
    <n v="1479740343"/>
    <x v="0"/>
    <n v="5"/>
    <n v="71.599999999999994"/>
    <x v="1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x v="0"/>
    <n v="1450380009"/>
    <n v="1447960809"/>
    <x v="0"/>
    <n v="17"/>
    <n v="307.82"/>
    <x v="1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x v="2"/>
    <n v="1418183325"/>
    <n v="1415591325"/>
    <x v="0"/>
    <n v="11"/>
    <n v="80.45"/>
    <x v="1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x v="0"/>
    <n v="1402632000"/>
    <n v="1399909127"/>
    <x v="0"/>
    <n v="70"/>
    <n v="83.94"/>
    <x v="1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x v="0"/>
    <n v="1429622726"/>
    <n v="1424442326"/>
    <x v="0"/>
    <n v="6"/>
    <n v="8.5"/>
    <x v="1"/>
    <s v="technology/space exploration"/>
    <x v="2"/>
    <s v="space exploration"/>
    <x v="2654"/>
  </r>
  <r>
    <n v="2655"/>
    <s v="Balloons (Canceled)"/>
    <s v="Thank you for your support!"/>
    <n v="15000"/>
    <n v="3155"/>
    <x v="1"/>
    <n v="21"/>
    <x v="0"/>
    <x v="0"/>
    <n v="1455048000"/>
    <n v="1452631647"/>
    <x v="0"/>
    <n v="43"/>
    <n v="73.37"/>
    <x v="1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n v="11"/>
    <x v="0"/>
    <x v="0"/>
    <n v="1489345200"/>
    <n v="1485966688"/>
    <x v="0"/>
    <n v="152"/>
    <n v="112.86"/>
    <x v="1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x v="0"/>
    <n v="1470187800"/>
    <n v="1467325053"/>
    <x v="0"/>
    <n v="59"/>
    <n v="95.28"/>
    <x v="1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x v="0"/>
    <n v="1469913194"/>
    <n v="1467321194"/>
    <x v="0"/>
    <n v="4"/>
    <n v="22.75"/>
    <x v="1"/>
    <s v="technology/space exploration"/>
    <x v="2"/>
    <s v="space exploration"/>
    <x v="2658"/>
  </r>
  <r>
    <n v="2659"/>
    <s v="test (Canceled)"/>
    <s v="test"/>
    <n v="49000"/>
    <n v="1333"/>
    <x v="1"/>
    <n v="3"/>
    <x v="0"/>
    <x v="0"/>
    <n v="1429321210"/>
    <n v="1426729210"/>
    <x v="0"/>
    <n v="10"/>
    <n v="133.30000000000001"/>
    <x v="1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x v="0"/>
    <n v="1448388418"/>
    <n v="1443200818"/>
    <x v="0"/>
    <n v="5"/>
    <n v="3.8"/>
    <x v="1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x v="0"/>
    <n v="1382742010"/>
    <n v="1380150010"/>
    <x v="0"/>
    <n v="60"/>
    <n v="85.75"/>
    <x v="0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x v="0"/>
    <n v="1440179713"/>
    <n v="1437587713"/>
    <x v="0"/>
    <n v="80"/>
    <n v="267"/>
    <x v="0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x v="5"/>
    <n v="1441378800"/>
    <n v="1438873007"/>
    <x v="0"/>
    <n v="56"/>
    <n v="373.56"/>
    <x v="0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x v="0"/>
    <n v="1449644340"/>
    <n v="1446683797"/>
    <x v="0"/>
    <n v="104"/>
    <n v="174.04"/>
    <x v="0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x v="0"/>
    <n v="1430774974"/>
    <n v="1426886974"/>
    <x v="0"/>
    <n v="46"/>
    <n v="93.7"/>
    <x v="0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x v="0"/>
    <n v="1443214800"/>
    <n v="1440008439"/>
    <x v="0"/>
    <n v="206"/>
    <n v="77.33"/>
    <x v="0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x v="0"/>
    <n v="1455142416"/>
    <n v="1452550416"/>
    <x v="0"/>
    <n v="18"/>
    <n v="92.22"/>
    <x v="0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n v="171"/>
    <x v="5"/>
    <x v="5"/>
    <n v="1447079520"/>
    <n v="1443449265"/>
    <x v="0"/>
    <n v="28"/>
    <n v="60.96"/>
    <x v="0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x v="0"/>
    <n v="1452387096"/>
    <n v="1447203096"/>
    <x v="0"/>
    <n v="11"/>
    <n v="91"/>
    <x v="0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x v="2"/>
    <n v="1406593780"/>
    <n v="1404174580"/>
    <x v="1"/>
    <n v="60"/>
    <n v="41.58"/>
    <x v="1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x v="0"/>
    <n v="1419017880"/>
    <n v="1416419916"/>
    <x v="1"/>
    <n v="84"/>
    <n v="33.76"/>
    <x v="1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x v="0"/>
    <n v="1451282400"/>
    <n v="1449436390"/>
    <x v="1"/>
    <n v="47"/>
    <n v="70.62"/>
    <x v="1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x v="0"/>
    <n v="1414622700"/>
    <n v="1412081999"/>
    <x v="1"/>
    <n v="66"/>
    <n v="167.15"/>
    <x v="1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x v="0"/>
    <n v="1467694740"/>
    <n v="1465398670"/>
    <x v="1"/>
    <n v="171"/>
    <n v="128.62"/>
    <x v="1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x v="0"/>
    <n v="1415655289"/>
    <n v="1413059689"/>
    <x v="1"/>
    <n v="29"/>
    <n v="65.41"/>
    <x v="1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x v="5"/>
    <n v="1463929174"/>
    <n v="1461337174"/>
    <x v="0"/>
    <n v="9"/>
    <n v="117.56"/>
    <x v="1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x v="0"/>
    <n v="1404348143"/>
    <n v="1401756143"/>
    <x v="0"/>
    <n v="27"/>
    <n v="126.48"/>
    <x v="1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x v="3"/>
    <n v="1443121765"/>
    <n v="1440529765"/>
    <x v="0"/>
    <n v="2"/>
    <n v="550"/>
    <x v="1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x v="0"/>
    <n v="1425081694"/>
    <n v="1422489694"/>
    <x v="0"/>
    <n v="3"/>
    <n v="44"/>
    <x v="1"/>
    <s v="technology/makerspaces"/>
    <x v="2"/>
    <s v="makerspaces"/>
    <x v="2679"/>
  </r>
  <r>
    <n v="2680"/>
    <s v="iHeart Pillow"/>
    <s v="iHeartPillow, Connecting loved ones"/>
    <n v="32000"/>
    <n v="276"/>
    <x v="2"/>
    <n v="1"/>
    <x v="3"/>
    <x v="3"/>
    <n v="1459915491"/>
    <n v="1457327091"/>
    <x v="0"/>
    <n v="4"/>
    <n v="69"/>
    <x v="1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x v="0"/>
    <n v="1405027750"/>
    <n v="1402867750"/>
    <x v="0"/>
    <n v="2"/>
    <n v="27.5"/>
    <x v="1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x v="0"/>
    <n v="1416635940"/>
    <n v="1413838540"/>
    <x v="0"/>
    <n v="20"/>
    <n v="84.9"/>
    <x v="1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x v="0"/>
    <n v="1425233240"/>
    <n v="1422641240"/>
    <x v="0"/>
    <n v="3"/>
    <n v="12"/>
    <x v="1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x v="0"/>
    <n v="1407621425"/>
    <n v="1404165425"/>
    <x v="0"/>
    <n v="4"/>
    <n v="200"/>
    <x v="1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x v="0"/>
    <n v="1430149330"/>
    <n v="1424968930"/>
    <x v="0"/>
    <n v="1"/>
    <n v="10"/>
    <x v="1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x v="0"/>
    <n v="1412119423"/>
    <n v="1410391423"/>
    <x v="0"/>
    <n v="0"/>
    <n v="0"/>
    <x v="1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n v="0"/>
    <x v="0"/>
    <x v="0"/>
    <n v="1435591318"/>
    <n v="1432999318"/>
    <x v="0"/>
    <n v="0"/>
    <n v="0"/>
    <x v="1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n v="0"/>
    <x v="0"/>
    <x v="0"/>
    <n v="1424746800"/>
    <n v="1422067870"/>
    <x v="0"/>
    <n v="14"/>
    <n v="5.29"/>
    <x v="1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x v="0"/>
    <n v="1469919890"/>
    <n v="1467327890"/>
    <x v="0"/>
    <n v="1"/>
    <n v="1"/>
    <x v="1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x v="0"/>
    <n v="1433298676"/>
    <n v="1429410676"/>
    <x v="0"/>
    <n v="118"/>
    <n v="72.760000000000005"/>
    <x v="1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n v="0"/>
    <x v="5"/>
    <x v="5"/>
    <n v="1431278557"/>
    <n v="1427390557"/>
    <x v="0"/>
    <n v="2"/>
    <n v="17.5"/>
    <x v="1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x v="0"/>
    <n v="1427266860"/>
    <n v="1424678460"/>
    <x v="0"/>
    <n v="1"/>
    <n v="25"/>
    <x v="1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x v="0"/>
    <n v="1407899966"/>
    <n v="1405307966"/>
    <x v="0"/>
    <n v="3"/>
    <n v="13.33"/>
    <x v="1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x v="0"/>
    <n v="1411701739"/>
    <n v="1409109739"/>
    <x v="0"/>
    <n v="1"/>
    <n v="1"/>
    <x v="1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n v="0"/>
    <x v="0"/>
    <x v="0"/>
    <n v="1428981718"/>
    <n v="1423801318"/>
    <x v="0"/>
    <n v="3"/>
    <n v="23.67"/>
    <x v="1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x v="0"/>
    <n v="1419538560"/>
    <n v="1416600960"/>
    <x v="0"/>
    <n v="38"/>
    <n v="89.21"/>
    <x v="1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x v="0"/>
    <n v="1438552800"/>
    <n v="1435876423"/>
    <x v="0"/>
    <n v="52"/>
    <n v="116.56"/>
    <x v="1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x v="0"/>
    <n v="1403904808"/>
    <n v="1401312808"/>
    <x v="0"/>
    <n v="2"/>
    <n v="13.01"/>
    <x v="1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n v="0"/>
    <x v="5"/>
    <x v="5"/>
    <n v="1407533463"/>
    <n v="1404941463"/>
    <x v="0"/>
    <n v="0"/>
    <n v="0"/>
    <x v="1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x v="0"/>
    <n v="1411073972"/>
    <n v="1408481972"/>
    <x v="0"/>
    <n v="4"/>
    <n v="17.5"/>
    <x v="1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x v="3"/>
    <n v="1491586534"/>
    <n v="1488911734"/>
    <x v="0"/>
    <n v="46"/>
    <n v="34.130000000000003"/>
    <x v="1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x v="0"/>
    <n v="1491416077"/>
    <n v="1488827677"/>
    <x v="1"/>
    <n v="26"/>
    <n v="132.35"/>
    <x v="1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n v="104"/>
    <x v="14"/>
    <x v="10"/>
    <n v="1490196830"/>
    <n v="1485016430"/>
    <x v="0"/>
    <n v="45"/>
    <n v="922.22"/>
    <x v="1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x v="0"/>
    <n v="1491421314"/>
    <n v="1487709714"/>
    <x v="0"/>
    <n v="7"/>
    <n v="163.57"/>
    <x v="1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n v="11"/>
    <x v="0"/>
    <x v="0"/>
    <n v="1490389158"/>
    <n v="1486504758"/>
    <x v="0"/>
    <n v="8"/>
    <n v="217.38"/>
    <x v="1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x v="0"/>
    <n v="1413442740"/>
    <n v="1410937483"/>
    <x v="1"/>
    <n v="263"/>
    <n v="149.44"/>
    <x v="0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x v="0"/>
    <n v="1369637940"/>
    <n v="1367088443"/>
    <x v="1"/>
    <n v="394"/>
    <n v="71.239999999999995"/>
    <x v="0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n v="233"/>
    <x v="1"/>
    <x v="1"/>
    <n v="1469119526"/>
    <n v="1463935526"/>
    <x v="1"/>
    <n v="1049"/>
    <n v="44.46"/>
    <x v="0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x v="0"/>
    <n v="1475553540"/>
    <n v="1472528141"/>
    <x v="1"/>
    <n v="308"/>
    <n v="164.94"/>
    <x v="0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n v="154"/>
    <x v="0"/>
    <x v="0"/>
    <n v="1407549600"/>
    <n v="1404797428"/>
    <x v="1"/>
    <n v="1088"/>
    <n v="84.87"/>
    <x v="0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x v="1"/>
    <n v="1403301660"/>
    <n v="1400694790"/>
    <x v="1"/>
    <n v="73"/>
    <n v="53.95"/>
    <x v="0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x v="0"/>
    <n v="1373738400"/>
    <n v="1370568560"/>
    <x v="1"/>
    <n v="143"/>
    <n v="50.53"/>
    <x v="0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x v="0"/>
    <n v="1450971684"/>
    <n v="1447515684"/>
    <x v="1"/>
    <n v="1420"/>
    <n v="108"/>
    <x v="0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n v="116"/>
    <x v="0"/>
    <x v="0"/>
    <n v="1476486000"/>
    <n v="1474040596"/>
    <x v="1"/>
    <n v="305"/>
    <n v="95.37"/>
    <x v="0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x v="0"/>
    <n v="1456047228"/>
    <n v="1453109628"/>
    <x v="1"/>
    <n v="551"/>
    <n v="57.63"/>
    <x v="0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x v="3"/>
    <n v="1444291193"/>
    <n v="1441699193"/>
    <x v="1"/>
    <n v="187"/>
    <n v="64.16"/>
    <x v="0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x v="0"/>
    <n v="1417906649"/>
    <n v="1414015049"/>
    <x v="1"/>
    <n v="325"/>
    <n v="92.39"/>
    <x v="0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x v="0"/>
    <n v="1462316400"/>
    <n v="1459865945"/>
    <x v="1"/>
    <n v="148"/>
    <n v="125.98"/>
    <x v="0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x v="0"/>
    <n v="1460936694"/>
    <n v="1455756294"/>
    <x v="0"/>
    <n v="69"/>
    <n v="94.64"/>
    <x v="0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n v="118"/>
    <x v="0"/>
    <x v="0"/>
    <n v="1478866253"/>
    <n v="1476270653"/>
    <x v="0"/>
    <n v="173"/>
    <n v="170.7"/>
    <x v="0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x v="1"/>
    <n v="1378494000"/>
    <n v="1375880598"/>
    <x v="0"/>
    <n v="269"/>
    <n v="40.76"/>
    <x v="0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x v="0"/>
    <n v="1485722053"/>
    <n v="1480538053"/>
    <x v="0"/>
    <n v="185"/>
    <n v="68.25"/>
    <x v="0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x v="0"/>
    <n v="1420060088"/>
    <n v="1414872488"/>
    <x v="0"/>
    <n v="176"/>
    <n v="95.49"/>
    <x v="0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x v="1"/>
    <n v="1439625059"/>
    <n v="1436860259"/>
    <x v="0"/>
    <n v="1019"/>
    <n v="7.19"/>
    <x v="0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x v="5"/>
    <n v="1488390735"/>
    <n v="1484070735"/>
    <x v="0"/>
    <n v="113"/>
    <n v="511.65"/>
    <x v="0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n v="106"/>
    <x v="0"/>
    <x v="0"/>
    <n v="1461333311"/>
    <n v="1458741311"/>
    <x v="0"/>
    <n v="404"/>
    <n v="261.75"/>
    <x v="0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x v="0"/>
    <n v="1438964063"/>
    <n v="1436804063"/>
    <x v="0"/>
    <n v="707"/>
    <n v="69.760000000000005"/>
    <x v="0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n v="202"/>
    <x v="0"/>
    <x v="0"/>
    <n v="1451485434"/>
    <n v="1448461434"/>
    <x v="0"/>
    <n v="392"/>
    <n v="77.23"/>
    <x v="0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n v="104"/>
    <x v="0"/>
    <x v="0"/>
    <n v="1430459197"/>
    <n v="1427867197"/>
    <x v="0"/>
    <n v="23"/>
    <n v="340.57"/>
    <x v="0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x v="0"/>
    <n v="1366635575"/>
    <n v="1363611575"/>
    <x v="0"/>
    <n v="682"/>
    <n v="67.42"/>
    <x v="0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x v="0"/>
    <n v="1413604800"/>
    <n v="1408624622"/>
    <x v="0"/>
    <n v="37"/>
    <n v="845.7"/>
    <x v="0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x v="0"/>
    <n v="1369699200"/>
    <n v="1366917828"/>
    <x v="0"/>
    <n v="146"/>
    <n v="97.19"/>
    <x v="0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x v="0"/>
    <n v="1428643974"/>
    <n v="1423463574"/>
    <x v="0"/>
    <n v="119"/>
    <n v="451.84"/>
    <x v="0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x v="0"/>
    <n v="1476395940"/>
    <n v="1473782592"/>
    <x v="0"/>
    <n v="163"/>
    <n v="138.66999999999999"/>
    <x v="0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x v="1"/>
    <n v="1363204800"/>
    <n v="1360551250"/>
    <x v="0"/>
    <n v="339"/>
    <n v="21.64"/>
    <x v="0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x v="5"/>
    <n v="1398268773"/>
    <n v="1395676773"/>
    <x v="0"/>
    <n v="58"/>
    <n v="169.52"/>
    <x v="0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x v="0"/>
    <n v="1389812400"/>
    <n v="1386108087"/>
    <x v="0"/>
    <n v="456"/>
    <n v="161.88"/>
    <x v="0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x v="0"/>
    <n v="1478402804"/>
    <n v="1473218804"/>
    <x v="0"/>
    <n v="15"/>
    <n v="493.13"/>
    <x v="0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x v="1"/>
    <n v="1399324717"/>
    <n v="1395436717"/>
    <x v="0"/>
    <n v="191"/>
    <n v="22.12"/>
    <x v="0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n v="103"/>
    <x v="0"/>
    <x v="0"/>
    <n v="1426117552"/>
    <n v="1423529152"/>
    <x v="0"/>
    <n v="17"/>
    <n v="18.239999999999998"/>
    <x v="0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n v="0"/>
    <x v="0"/>
    <x v="0"/>
    <n v="1413770820"/>
    <n v="1412005602"/>
    <x v="0"/>
    <n v="4"/>
    <n v="8.75"/>
    <x v="1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n v="29"/>
    <x v="0"/>
    <x v="0"/>
    <n v="1337102187"/>
    <n v="1335892587"/>
    <x v="0"/>
    <n v="18"/>
    <n v="40.61"/>
    <x v="1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x v="0"/>
    <n v="1476863607"/>
    <n v="1474271607"/>
    <x v="0"/>
    <n v="0"/>
    <n v="0"/>
    <x v="1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x v="0"/>
    <n v="1330478998"/>
    <n v="1327886998"/>
    <x v="0"/>
    <n v="22"/>
    <n v="37.950000000000003"/>
    <x v="1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x v="0"/>
    <n v="1342309368"/>
    <n v="1337125368"/>
    <x v="0"/>
    <n v="49"/>
    <n v="35.729999999999997"/>
    <x v="1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x v="0"/>
    <n v="1409337911"/>
    <n v="1406745911"/>
    <x v="0"/>
    <n v="19"/>
    <n v="42.16"/>
    <x v="1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x v="0"/>
    <n v="1339816200"/>
    <n v="1337095997"/>
    <x v="0"/>
    <n v="4"/>
    <n v="35"/>
    <x v="1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x v="0"/>
    <n v="1472835802"/>
    <n v="1470243802"/>
    <x v="0"/>
    <n v="4"/>
    <n v="13.25"/>
    <x v="1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n v="1"/>
    <x v="0"/>
    <x v="0"/>
    <n v="1428171037"/>
    <n v="1425582637"/>
    <x v="0"/>
    <n v="2"/>
    <n v="55"/>
    <x v="1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n v="0"/>
    <x v="0"/>
    <x v="0"/>
    <n v="1341086400"/>
    <n v="1340055345"/>
    <x v="0"/>
    <n v="0"/>
    <n v="0"/>
    <x v="1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x v="0"/>
    <n v="1403039842"/>
    <n v="1397855842"/>
    <x v="0"/>
    <n v="0"/>
    <n v="0"/>
    <x v="1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x v="0"/>
    <n v="1324232504"/>
    <n v="1320776504"/>
    <x v="0"/>
    <n v="14"/>
    <n v="39.29"/>
    <x v="1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x v="0"/>
    <n v="1346017023"/>
    <n v="1343425023"/>
    <x v="0"/>
    <n v="8"/>
    <n v="47.5"/>
    <x v="1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x v="0"/>
    <n v="1410448551"/>
    <n v="1407856551"/>
    <x v="0"/>
    <n v="0"/>
    <n v="0"/>
    <x v="1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x v="3"/>
    <n v="1428519527"/>
    <n v="1425927527"/>
    <x v="0"/>
    <n v="15"/>
    <n v="17.329999999999998"/>
    <x v="1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x v="0"/>
    <n v="1389476201"/>
    <n v="1386884201"/>
    <x v="0"/>
    <n v="33"/>
    <n v="31.76"/>
    <x v="1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n v="1"/>
    <x v="0"/>
    <x v="0"/>
    <n v="1470498332"/>
    <n v="1469202332"/>
    <x v="0"/>
    <n v="2"/>
    <n v="5"/>
    <x v="1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x v="2"/>
    <n v="1476095783"/>
    <n v="1474886183"/>
    <x v="0"/>
    <n v="6"/>
    <n v="39"/>
    <x v="1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x v="2"/>
    <n v="1468658866"/>
    <n v="1464943666"/>
    <x v="0"/>
    <n v="2"/>
    <n v="52.5"/>
    <x v="1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x v="1"/>
    <n v="1371726258"/>
    <n v="1369134258"/>
    <x v="0"/>
    <n v="0"/>
    <n v="0"/>
    <x v="1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x v="0"/>
    <n v="1357176693"/>
    <n v="1354584693"/>
    <x v="0"/>
    <n v="4"/>
    <n v="9"/>
    <x v="1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x v="0"/>
    <n v="1332114795"/>
    <n v="1326934395"/>
    <x v="0"/>
    <n v="1"/>
    <n v="25"/>
    <x v="1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n v="0"/>
    <x v="0"/>
    <x v="0"/>
    <n v="1369403684"/>
    <n v="1365515684"/>
    <x v="0"/>
    <n v="3"/>
    <n v="30"/>
    <x v="1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x v="0"/>
    <n v="1338404400"/>
    <n v="1335855631"/>
    <x v="0"/>
    <n v="4"/>
    <n v="11.25"/>
    <x v="1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x v="0"/>
    <n v="1351432428"/>
    <n v="1350050028"/>
    <x v="0"/>
    <n v="0"/>
    <n v="0"/>
    <x v="1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x v="0"/>
    <n v="1313078518"/>
    <n v="1310486518"/>
    <x v="0"/>
    <n v="4"/>
    <n v="25"/>
    <x v="1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n v="1"/>
    <x v="5"/>
    <x v="5"/>
    <n v="1439766050"/>
    <n v="1434582050"/>
    <x v="0"/>
    <n v="3"/>
    <n v="11.33"/>
    <x v="1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x v="0"/>
    <n v="1333028723"/>
    <n v="1330440323"/>
    <x v="0"/>
    <n v="34"/>
    <n v="29.47"/>
    <x v="1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x v="1"/>
    <n v="1401997790"/>
    <n v="1397677790"/>
    <x v="0"/>
    <n v="2"/>
    <n v="1"/>
    <x v="1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x v="0"/>
    <n v="1395158130"/>
    <n v="1392569730"/>
    <x v="0"/>
    <n v="33"/>
    <n v="63.1"/>
    <x v="1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x v="0"/>
    <n v="1359738000"/>
    <n v="1355489140"/>
    <x v="0"/>
    <n v="0"/>
    <n v="0"/>
    <x v="1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x v="0"/>
    <n v="1381006294"/>
    <n v="1379710294"/>
    <x v="0"/>
    <n v="0"/>
    <n v="0"/>
    <x v="1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n v="0"/>
    <x v="5"/>
    <x v="5"/>
    <n v="1461530721"/>
    <n v="1460666721"/>
    <x v="0"/>
    <n v="1"/>
    <n v="1"/>
    <x v="1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x v="0"/>
    <n v="1362711728"/>
    <n v="1360119728"/>
    <x v="0"/>
    <n v="13"/>
    <n v="43.85"/>
    <x v="1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x v="0"/>
    <n v="1323994754"/>
    <n v="1321402754"/>
    <x v="0"/>
    <n v="2"/>
    <n v="75"/>
    <x v="1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x v="0"/>
    <n v="1434092876"/>
    <n v="1431414476"/>
    <x v="0"/>
    <n v="36"/>
    <n v="45.97"/>
    <x v="1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x v="0"/>
    <n v="1437149004"/>
    <n v="1434557004"/>
    <x v="0"/>
    <n v="1"/>
    <n v="10"/>
    <x v="1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x v="0"/>
    <n v="1409009306"/>
    <n v="1406417306"/>
    <x v="0"/>
    <n v="15"/>
    <n v="93.67"/>
    <x v="1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x v="0"/>
    <n v="1448204621"/>
    <n v="1445609021"/>
    <x v="0"/>
    <n v="1"/>
    <n v="53"/>
    <x v="1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n v="0"/>
    <x v="13"/>
    <x v="3"/>
    <n v="1489142688"/>
    <n v="1486550688"/>
    <x v="0"/>
    <n v="0"/>
    <n v="0"/>
    <x v="1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x v="0"/>
    <n v="1423724400"/>
    <n v="1421274954"/>
    <x v="0"/>
    <n v="28"/>
    <n v="47"/>
    <x v="0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x v="0"/>
    <n v="1424149140"/>
    <n v="1421964718"/>
    <x v="0"/>
    <n v="18"/>
    <n v="66.67"/>
    <x v="0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x v="1"/>
    <n v="1429793446"/>
    <n v="1428583846"/>
    <x v="0"/>
    <n v="61"/>
    <n v="18.77"/>
    <x v="0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x v="0"/>
    <n v="1414608843"/>
    <n v="1412794443"/>
    <x v="0"/>
    <n v="108"/>
    <n v="66.11"/>
    <x v="0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x v="0"/>
    <n v="1470430800"/>
    <n v="1467865967"/>
    <x v="0"/>
    <n v="142"/>
    <n v="36.86"/>
    <x v="0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n v="118"/>
    <x v="1"/>
    <x v="1"/>
    <n v="1404913180"/>
    <n v="1403703580"/>
    <x v="0"/>
    <n v="74"/>
    <n v="39.81"/>
    <x v="0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x v="0"/>
    <n v="1405658752"/>
    <n v="1403066752"/>
    <x v="0"/>
    <n v="38"/>
    <n v="31.5"/>
    <x v="0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n v="103"/>
    <x v="0"/>
    <x v="0"/>
    <n v="1469811043"/>
    <n v="1467219043"/>
    <x v="0"/>
    <n v="20"/>
    <n v="102.5"/>
    <x v="0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n v="101"/>
    <x v="0"/>
    <x v="0"/>
    <n v="1426132800"/>
    <n v="1424477934"/>
    <x v="0"/>
    <n v="24"/>
    <n v="126.46"/>
    <x v="0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x v="0"/>
    <n v="1423693903"/>
    <n v="1421101903"/>
    <x v="0"/>
    <n v="66"/>
    <n v="47.88"/>
    <x v="0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x v="0"/>
    <n v="1473393600"/>
    <n v="1470778559"/>
    <x v="0"/>
    <n v="28"/>
    <n v="73.209999999999994"/>
    <x v="0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x v="0"/>
    <n v="1439357559"/>
    <n v="1435469559"/>
    <x v="0"/>
    <n v="24"/>
    <n v="89.67"/>
    <x v="0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x v="2"/>
    <n v="1437473005"/>
    <n v="1434881005"/>
    <x v="0"/>
    <n v="73"/>
    <n v="151.46"/>
    <x v="0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x v="1"/>
    <n v="1457031600"/>
    <n v="1455640559"/>
    <x v="0"/>
    <n v="3"/>
    <n v="25"/>
    <x v="0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x v="0"/>
    <n v="1402095600"/>
    <n v="1400675841"/>
    <x v="0"/>
    <n v="20"/>
    <n v="36.5"/>
    <x v="0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x v="1"/>
    <n v="1404564028"/>
    <n v="1401972028"/>
    <x v="0"/>
    <n v="21"/>
    <n v="44"/>
    <x v="0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x v="1"/>
    <n v="1404858840"/>
    <n v="1402266840"/>
    <x v="0"/>
    <n v="94"/>
    <n v="87.36"/>
    <x v="0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x v="1"/>
    <n v="1438358400"/>
    <n v="1437063121"/>
    <x v="0"/>
    <n v="139"/>
    <n v="36.47"/>
    <x v="0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x v="1"/>
    <n v="1466179200"/>
    <n v="1463466070"/>
    <x v="0"/>
    <n v="130"/>
    <n v="44.86"/>
    <x v="0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x v="1"/>
    <n v="1420377366"/>
    <n v="1415193366"/>
    <x v="0"/>
    <n v="31"/>
    <n v="42.9"/>
    <x v="0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n v="133"/>
    <x v="2"/>
    <x v="2"/>
    <n v="1412938800"/>
    <n v="1411019409"/>
    <x v="0"/>
    <n v="13"/>
    <n v="51.23"/>
    <x v="0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x v="1"/>
    <n v="1438875107"/>
    <n v="1436283107"/>
    <x v="0"/>
    <n v="90"/>
    <n v="33.94"/>
    <x v="0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x v="0"/>
    <n v="1437004800"/>
    <n v="1433295276"/>
    <x v="0"/>
    <n v="141"/>
    <n v="90.74"/>
    <x v="0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x v="1"/>
    <n v="1411987990"/>
    <n v="1409395990"/>
    <x v="0"/>
    <n v="23"/>
    <n v="50"/>
    <x v="0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x v="1"/>
    <n v="1440245273"/>
    <n v="1438085273"/>
    <x v="0"/>
    <n v="18"/>
    <n v="24.44"/>
    <x v="0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x v="1"/>
    <n v="1438772400"/>
    <n v="1435645490"/>
    <x v="0"/>
    <n v="76"/>
    <n v="44.25"/>
    <x v="0"/>
    <s v="theater/plays"/>
    <x v="1"/>
    <s v="plays"/>
    <x v="2806"/>
  </r>
  <r>
    <n v="2807"/>
    <s v="The Commission Theatre Co."/>
    <s v="Bringing Shakespeare back to the Playwrights"/>
    <n v="5000"/>
    <n v="6300"/>
    <x v="0"/>
    <n v="126"/>
    <x v="0"/>
    <x v="0"/>
    <n v="1435611438"/>
    <n v="1433019438"/>
    <x v="0"/>
    <n v="93"/>
    <n v="67.739999999999995"/>
    <x v="0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x v="0"/>
    <n v="1440274735"/>
    <n v="1437682735"/>
    <x v="0"/>
    <n v="69"/>
    <n v="65.38"/>
    <x v="0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x v="0"/>
    <n v="1459348740"/>
    <n v="1458647725"/>
    <x v="0"/>
    <n v="21"/>
    <n v="121.9"/>
    <x v="0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x v="0"/>
    <n v="1401595140"/>
    <n v="1398828064"/>
    <x v="0"/>
    <n v="57"/>
    <n v="47.46"/>
    <x v="0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x v="1"/>
    <n v="1424692503"/>
    <n v="1422100503"/>
    <x v="0"/>
    <n v="108"/>
    <n v="92.84"/>
    <x v="0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x v="5"/>
    <n v="1428292800"/>
    <n v="1424368298"/>
    <x v="0"/>
    <n v="83"/>
    <n v="68.25"/>
    <x v="0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x v="0"/>
    <n v="1481737761"/>
    <n v="1479577761"/>
    <x v="0"/>
    <n v="96"/>
    <n v="37.21"/>
    <x v="0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x v="1"/>
    <n v="1431164115"/>
    <n v="1428572115"/>
    <x v="0"/>
    <n v="64"/>
    <n v="25.25"/>
    <x v="0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x v="5"/>
    <n v="1470595109"/>
    <n v="1468003109"/>
    <x v="0"/>
    <n v="14"/>
    <n v="43.21"/>
    <x v="0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x v="1"/>
    <n v="1438531200"/>
    <n v="1435921992"/>
    <x v="0"/>
    <n v="169"/>
    <n v="25.13"/>
    <x v="0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x v="1"/>
    <n v="1425136462"/>
    <n v="1421680462"/>
    <x v="0"/>
    <n v="33"/>
    <n v="23.64"/>
    <x v="0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x v="0"/>
    <n v="1443018086"/>
    <n v="1441290086"/>
    <x v="0"/>
    <n v="102"/>
    <n v="103.95"/>
    <x v="0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x v="1"/>
    <n v="1434285409"/>
    <n v="1431693409"/>
    <x v="0"/>
    <n v="104"/>
    <n v="50.38"/>
    <x v="0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x v="1"/>
    <n v="1456444800"/>
    <n v="1454337589"/>
    <x v="0"/>
    <n v="20"/>
    <n v="13.6"/>
    <x v="0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x v="1"/>
    <n v="1411510135"/>
    <n v="1408918135"/>
    <x v="0"/>
    <n v="35"/>
    <n v="28.57"/>
    <x v="0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x v="0"/>
    <n v="1427469892"/>
    <n v="1424881492"/>
    <x v="0"/>
    <n v="94"/>
    <n v="63.83"/>
    <x v="0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x v="1"/>
    <n v="1427842740"/>
    <n v="1425428206"/>
    <x v="0"/>
    <n v="14"/>
    <n v="8.86"/>
    <x v="0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n v="117"/>
    <x v="0"/>
    <x v="0"/>
    <n v="1434159780"/>
    <n v="1431412196"/>
    <x v="0"/>
    <n v="15"/>
    <n v="50.67"/>
    <x v="0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x v="1"/>
    <n v="1449255686"/>
    <n v="1446663686"/>
    <x v="0"/>
    <n v="51"/>
    <n v="60.78"/>
    <x v="0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x v="0"/>
    <n v="1436511600"/>
    <n v="1434415812"/>
    <x v="0"/>
    <n v="19"/>
    <n v="113.42"/>
    <x v="0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x v="0"/>
    <n v="1464971400"/>
    <n v="1462379066"/>
    <x v="0"/>
    <n v="23"/>
    <n v="104.57"/>
    <x v="0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x v="1"/>
    <n v="1443826800"/>
    <n v="1441606869"/>
    <x v="0"/>
    <n v="97"/>
    <n v="98.31"/>
    <x v="0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x v="1"/>
    <n v="1464863118"/>
    <n v="1462443918"/>
    <x v="0"/>
    <n v="76"/>
    <n v="35.04"/>
    <x v="0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n v="100"/>
    <x v="0"/>
    <x v="0"/>
    <n v="1399867140"/>
    <n v="1398802148"/>
    <x v="0"/>
    <n v="11"/>
    <n v="272.73"/>
    <x v="0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n v="111"/>
    <x v="0"/>
    <x v="0"/>
    <n v="1437076070"/>
    <n v="1434484070"/>
    <x v="0"/>
    <n v="52"/>
    <n v="63.85"/>
    <x v="0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x v="1"/>
    <n v="1416780000"/>
    <n v="1414342894"/>
    <x v="0"/>
    <n v="95"/>
    <n v="30.19"/>
    <x v="0"/>
    <s v="theater/plays"/>
    <x v="1"/>
    <s v="plays"/>
    <x v="2832"/>
  </r>
  <r>
    <n v="2833"/>
    <s v="Star Man Rocket Man"/>
    <s v="A new play about exploring outer space"/>
    <n v="2700"/>
    <n v="2923"/>
    <x v="0"/>
    <n v="108"/>
    <x v="0"/>
    <x v="0"/>
    <n v="1444528800"/>
    <n v="1442804633"/>
    <x v="0"/>
    <n v="35"/>
    <n v="83.51"/>
    <x v="0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x v="1"/>
    <n v="1422658930"/>
    <n v="1421362930"/>
    <x v="0"/>
    <n v="21"/>
    <n v="64.760000000000005"/>
    <x v="0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x v="1"/>
    <n v="1449273600"/>
    <n v="1446742417"/>
    <x v="0"/>
    <n v="93"/>
    <n v="20.12"/>
    <x v="0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x v="0"/>
    <n v="1487393940"/>
    <n v="1484115418"/>
    <x v="0"/>
    <n v="11"/>
    <n v="44.09"/>
    <x v="0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x v="5"/>
    <n v="1449701284"/>
    <n v="1446241684"/>
    <x v="0"/>
    <n v="21"/>
    <n v="40.479999999999997"/>
    <x v="0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x v="0"/>
    <n v="1407967200"/>
    <n v="1406039696"/>
    <x v="0"/>
    <n v="54"/>
    <n v="44.54"/>
    <x v="0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x v="0"/>
    <n v="1408942740"/>
    <n v="1406958354"/>
    <x v="0"/>
    <n v="31"/>
    <n v="125.81"/>
    <x v="0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x v="1"/>
    <n v="1426698000"/>
    <n v="1424825479"/>
    <x v="0"/>
    <n v="132"/>
    <n v="19.7"/>
    <x v="0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x v="1"/>
    <n v="1450032297"/>
    <n v="1444844697"/>
    <x v="0"/>
    <n v="1"/>
    <n v="10"/>
    <x v="1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x v="1"/>
    <n v="1403348400"/>
    <n v="1401058295"/>
    <x v="0"/>
    <n v="0"/>
    <n v="0"/>
    <x v="1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x v="0"/>
    <n v="1465790400"/>
    <n v="1462210950"/>
    <x v="0"/>
    <n v="0"/>
    <n v="0"/>
    <x v="1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x v="3"/>
    <n v="1483535180"/>
    <n v="1480943180"/>
    <x v="0"/>
    <n v="1"/>
    <n v="30"/>
    <x v="1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x v="0"/>
    <n v="1433723033"/>
    <n v="1428539033"/>
    <x v="0"/>
    <n v="39"/>
    <n v="60.67"/>
    <x v="1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x v="0"/>
    <n v="1432917394"/>
    <n v="1429029394"/>
    <x v="0"/>
    <n v="0"/>
    <n v="0"/>
    <x v="1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x v="0"/>
    <n v="1464031265"/>
    <n v="1458847265"/>
    <x v="0"/>
    <n v="0"/>
    <n v="0"/>
    <x v="1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x v="0"/>
    <n v="1432913659"/>
    <n v="1430321659"/>
    <x v="0"/>
    <n v="3"/>
    <n v="23.33"/>
    <x v="1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x v="1"/>
    <n v="1461406600"/>
    <n v="1458814600"/>
    <x v="0"/>
    <n v="1"/>
    <n v="5"/>
    <x v="1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x v="0"/>
    <n v="1409962211"/>
    <n v="1407370211"/>
    <x v="0"/>
    <n v="13"/>
    <n v="23.92"/>
    <x v="1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x v="3"/>
    <n v="1454109420"/>
    <n v="1453334629"/>
    <x v="0"/>
    <n v="0"/>
    <n v="0"/>
    <x v="1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n v="2"/>
    <x v="0"/>
    <x v="0"/>
    <n v="1403312703"/>
    <n v="1400720703"/>
    <x v="0"/>
    <n v="6"/>
    <n v="15.83"/>
    <x v="1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x v="5"/>
    <n v="1410669297"/>
    <n v="1405485297"/>
    <x v="0"/>
    <n v="0"/>
    <n v="0"/>
    <x v="1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n v="42"/>
    <x v="1"/>
    <x v="1"/>
    <n v="1431018719"/>
    <n v="1429290719"/>
    <x v="0"/>
    <n v="14"/>
    <n v="29.79"/>
    <x v="1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x v="0"/>
    <n v="1454110440"/>
    <n v="1451607071"/>
    <x v="0"/>
    <n v="5"/>
    <n v="60"/>
    <x v="1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x v="0"/>
    <n v="1439069640"/>
    <n v="1433897647"/>
    <x v="0"/>
    <n v="6"/>
    <n v="24.33"/>
    <x v="1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x v="10"/>
    <n v="1487613600"/>
    <n v="1482444295"/>
    <x v="0"/>
    <n v="15"/>
    <n v="500"/>
    <x v="1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x v="3"/>
    <n v="1417778880"/>
    <n v="1415711095"/>
    <x v="0"/>
    <n v="0"/>
    <n v="0"/>
    <x v="1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n v="2"/>
    <x v="2"/>
    <x v="2"/>
    <n v="1444984904"/>
    <n v="1439800904"/>
    <x v="0"/>
    <n v="1"/>
    <n v="35"/>
    <x v="1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x v="0"/>
    <n v="1466363576"/>
    <n v="1461179576"/>
    <x v="0"/>
    <n v="9"/>
    <n v="29.56"/>
    <x v="1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n v="32"/>
    <x v="2"/>
    <x v="2"/>
    <n v="1443103848"/>
    <n v="1441894248"/>
    <x v="0"/>
    <n v="3"/>
    <n v="26.67"/>
    <x v="1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x v="0"/>
    <n v="1403636229"/>
    <n v="1401044229"/>
    <x v="0"/>
    <n v="3"/>
    <n v="18.329999999999998"/>
    <x v="1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x v="0"/>
    <n v="1410279123"/>
    <n v="1405095123"/>
    <x v="0"/>
    <n v="1"/>
    <n v="20"/>
    <x v="1"/>
    <s v="theater/plays"/>
    <x v="1"/>
    <s v="plays"/>
    <x v="2863"/>
  </r>
  <r>
    <n v="2864"/>
    <s v="'Haunting Julia' by Alan Ayckbourn"/>
    <s v="Accessible, original theatre for all!"/>
    <n v="2500"/>
    <n v="40"/>
    <x v="2"/>
    <n v="2"/>
    <x v="1"/>
    <x v="1"/>
    <n v="1437139080"/>
    <n v="1434552207"/>
    <x v="0"/>
    <n v="3"/>
    <n v="13.33"/>
    <x v="1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x v="0"/>
    <n v="1420512259"/>
    <n v="1415328259"/>
    <x v="0"/>
    <n v="0"/>
    <n v="0"/>
    <x v="1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x v="0"/>
    <n v="1476482400"/>
    <n v="1473893721"/>
    <x v="0"/>
    <n v="2"/>
    <n v="22.5"/>
    <x v="1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x v="0"/>
    <n v="1467604800"/>
    <n v="1465533672"/>
    <x v="0"/>
    <n v="10"/>
    <n v="50.4"/>
    <x v="1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x v="0"/>
    <n v="1475697054"/>
    <n v="1473105054"/>
    <x v="0"/>
    <n v="60"/>
    <n v="105.03"/>
    <x v="1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x v="0"/>
    <n v="1468937681"/>
    <n v="1466345681"/>
    <x v="0"/>
    <n v="5"/>
    <n v="35.4"/>
    <x v="1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x v="0"/>
    <n v="1400301165"/>
    <n v="1397709165"/>
    <x v="0"/>
    <n v="9"/>
    <n v="83.33"/>
    <x v="1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x v="0"/>
    <n v="1419183813"/>
    <n v="1417455813"/>
    <x v="0"/>
    <n v="13"/>
    <n v="35.92"/>
    <x v="1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n v="0"/>
    <x v="0"/>
    <x v="0"/>
    <n v="1434768438"/>
    <n v="1429584438"/>
    <x v="0"/>
    <n v="0"/>
    <n v="0"/>
    <x v="1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x v="0"/>
    <n v="1422473831"/>
    <n v="1419881831"/>
    <x v="0"/>
    <n v="8"/>
    <n v="119.13"/>
    <x v="1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x v="0"/>
    <n v="1484684186"/>
    <n v="1482092186"/>
    <x v="0"/>
    <n v="3"/>
    <n v="90.33"/>
    <x v="1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x v="0"/>
    <n v="1462417493"/>
    <n v="1459825493"/>
    <x v="0"/>
    <n v="3"/>
    <n v="2.33"/>
    <x v="1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x v="0"/>
    <n v="1437069079"/>
    <n v="1434477079"/>
    <x v="0"/>
    <n v="0"/>
    <n v="0"/>
    <x v="1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x v="0"/>
    <n v="1480525200"/>
    <n v="1477781724"/>
    <x v="0"/>
    <n v="6"/>
    <n v="108.33"/>
    <x v="1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x v="1"/>
    <n v="1435934795"/>
    <n v="1430750795"/>
    <x v="0"/>
    <n v="4"/>
    <n v="15.75"/>
    <x v="1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x v="0"/>
    <n v="1453310661"/>
    <n v="1450718661"/>
    <x v="0"/>
    <n v="1"/>
    <n v="29"/>
    <x v="1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x v="0"/>
    <n v="1440090300"/>
    <n v="1436305452"/>
    <x v="0"/>
    <n v="29"/>
    <n v="96.55"/>
    <x v="1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x v="0"/>
    <n v="1417620036"/>
    <n v="1412432436"/>
    <x v="0"/>
    <n v="0"/>
    <n v="0"/>
    <x v="1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x v="0"/>
    <n v="1462112318"/>
    <n v="1459520318"/>
    <x v="0"/>
    <n v="4"/>
    <n v="63"/>
    <x v="1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x v="0"/>
    <n v="1454734740"/>
    <n v="1451684437"/>
    <x v="0"/>
    <n v="5"/>
    <n v="381.6"/>
    <x v="1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n v="0"/>
    <x v="0"/>
    <x v="0"/>
    <n v="1417800435"/>
    <n v="1415208435"/>
    <x v="0"/>
    <n v="4"/>
    <n v="46.25"/>
    <x v="1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n v="33"/>
    <x v="0"/>
    <x v="0"/>
    <n v="1426294201"/>
    <n v="1423705801"/>
    <x v="0"/>
    <n v="5"/>
    <n v="26"/>
    <x v="1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x v="0"/>
    <n v="1442635140"/>
    <n v="1442243484"/>
    <x v="0"/>
    <n v="1"/>
    <n v="10"/>
    <x v="1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x v="0"/>
    <n v="1420971324"/>
    <n v="1418379324"/>
    <x v="0"/>
    <n v="1"/>
    <n v="5"/>
    <x v="1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x v="0"/>
    <n v="1413608340"/>
    <n v="1412945440"/>
    <x v="0"/>
    <n v="0"/>
    <n v="0"/>
    <x v="1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x v="0"/>
    <n v="1409344985"/>
    <n v="1406752985"/>
    <x v="0"/>
    <n v="14"/>
    <n v="81.569999999999993"/>
    <x v="1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x v="0"/>
    <n v="1407553200"/>
    <n v="1405100992"/>
    <x v="0"/>
    <n v="3"/>
    <n v="7"/>
    <x v="1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x v="0"/>
    <n v="1460751128"/>
    <n v="1455570728"/>
    <x v="0"/>
    <n v="10"/>
    <n v="27.3"/>
    <x v="1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x v="0"/>
    <n v="1409000400"/>
    <n v="1408381704"/>
    <x v="0"/>
    <n v="17"/>
    <n v="29.41"/>
    <x v="1"/>
    <s v="theater/plays"/>
    <x v="1"/>
    <s v="plays"/>
    <x v="2892"/>
  </r>
  <r>
    <n v="2893"/>
    <s v="REDISCOVERING KIA THE PLAY"/>
    <s v="Fundraising for REDISCOVERING KIA THE PLAY"/>
    <n v="5000"/>
    <n v="25"/>
    <x v="2"/>
    <n v="1"/>
    <x v="0"/>
    <x v="0"/>
    <n v="1420768800"/>
    <n v="1415644395"/>
    <x v="0"/>
    <n v="2"/>
    <n v="12.5"/>
    <x v="1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n v="0"/>
    <x v="0"/>
    <x v="0"/>
    <n v="1428100815"/>
    <n v="1422920415"/>
    <x v="0"/>
    <n v="0"/>
    <n v="0"/>
    <x v="1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x v="0"/>
    <n v="1403470800"/>
    <n v="1403356792"/>
    <x v="0"/>
    <n v="4"/>
    <n v="5.75"/>
    <x v="1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x v="0"/>
    <n v="1481522400"/>
    <n v="1480283321"/>
    <x v="0"/>
    <n v="12"/>
    <n v="52.08"/>
    <x v="1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x v="0"/>
    <n v="1444577345"/>
    <n v="1441985458"/>
    <x v="0"/>
    <n v="3"/>
    <n v="183.33"/>
    <x v="1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x v="0"/>
    <n v="1446307053"/>
    <n v="1443715053"/>
    <x v="0"/>
    <n v="12"/>
    <n v="26.33"/>
    <x v="1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x v="0"/>
    <n v="1469325158"/>
    <n v="1464141158"/>
    <x v="0"/>
    <n v="0"/>
    <n v="0"/>
    <x v="1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x v="0"/>
    <n v="1407562632"/>
    <n v="1404970632"/>
    <x v="0"/>
    <n v="7"/>
    <n v="486.43"/>
    <x v="1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x v="0"/>
    <n v="1423345339"/>
    <n v="1418161339"/>
    <x v="0"/>
    <n v="2"/>
    <n v="3"/>
    <x v="1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x v="0"/>
    <n v="1440412396"/>
    <n v="1437820396"/>
    <x v="0"/>
    <n v="1"/>
    <n v="25"/>
    <x v="1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x v="0"/>
    <n v="1441771218"/>
    <n v="1436587218"/>
    <x v="0"/>
    <n v="4"/>
    <n v="9.75"/>
    <x v="1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x v="1"/>
    <n v="1415534400"/>
    <n v="1414538031"/>
    <x v="0"/>
    <n v="4"/>
    <n v="18.75"/>
    <x v="1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x v="0"/>
    <n v="1473211313"/>
    <n v="1472001713"/>
    <x v="0"/>
    <n v="17"/>
    <n v="36.590000000000003"/>
    <x v="1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x v="0"/>
    <n v="1438390800"/>
    <n v="1436888066"/>
    <x v="0"/>
    <n v="7"/>
    <n v="80.709999999999994"/>
    <x v="1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x v="0"/>
    <n v="1463259837"/>
    <n v="1458075837"/>
    <x v="0"/>
    <n v="2"/>
    <n v="1"/>
    <x v="1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x v="0"/>
    <n v="1465407219"/>
    <n v="1462815219"/>
    <x v="0"/>
    <n v="5"/>
    <n v="52.8"/>
    <x v="1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x v="0"/>
    <n v="1416944760"/>
    <n v="1413527001"/>
    <x v="0"/>
    <n v="1"/>
    <n v="20"/>
    <x v="1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n v="0"/>
    <x v="1"/>
    <x v="1"/>
    <n v="1434139887"/>
    <n v="1428955887"/>
    <x v="0"/>
    <n v="1"/>
    <n v="1"/>
    <x v="1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x v="0"/>
    <n v="1435429626"/>
    <n v="1431973626"/>
    <x v="0"/>
    <n v="14"/>
    <n v="46.93"/>
    <x v="1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x v="0"/>
    <n v="1452827374"/>
    <n v="1450235374"/>
    <x v="0"/>
    <n v="26"/>
    <n v="78.08"/>
    <x v="1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x v="0"/>
    <n v="1410041339"/>
    <n v="1404857339"/>
    <x v="0"/>
    <n v="2"/>
    <n v="1"/>
    <x v="1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n v="0"/>
    <x v="1"/>
    <x v="1"/>
    <n v="1426365994"/>
    <n v="1421185594"/>
    <x v="0"/>
    <n v="1"/>
    <n v="1"/>
    <x v="1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x v="1"/>
    <n v="1458117190"/>
    <n v="1455528790"/>
    <x v="0"/>
    <n v="3"/>
    <n v="203.67"/>
    <x v="1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x v="1"/>
    <n v="1400498789"/>
    <n v="1398511589"/>
    <x v="0"/>
    <n v="7"/>
    <n v="20.71"/>
    <x v="1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x v="0"/>
    <n v="1442381847"/>
    <n v="1440826647"/>
    <x v="0"/>
    <n v="9"/>
    <n v="48.56"/>
    <x v="1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x v="0"/>
    <n v="1446131207"/>
    <n v="1443712007"/>
    <x v="0"/>
    <n v="20"/>
    <n v="68.099999999999994"/>
    <x v="1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n v="9"/>
    <x v="0"/>
    <x v="0"/>
    <n v="1407250329"/>
    <n v="1404658329"/>
    <x v="0"/>
    <n v="6"/>
    <n v="8.5"/>
    <x v="1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x v="5"/>
    <n v="1427306470"/>
    <n v="1424718070"/>
    <x v="0"/>
    <n v="13"/>
    <n v="51.62"/>
    <x v="1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x v="0"/>
    <n v="1411679804"/>
    <n v="1409087804"/>
    <x v="0"/>
    <n v="3"/>
    <n v="43"/>
    <x v="0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x v="1"/>
    <n v="1431982727"/>
    <n v="1428094727"/>
    <x v="0"/>
    <n v="6"/>
    <n v="83.33"/>
    <x v="0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x v="0"/>
    <n v="1422068400"/>
    <n v="1420774779"/>
    <x v="0"/>
    <n v="10"/>
    <n v="30"/>
    <x v="0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x v="0"/>
    <n v="1431143940"/>
    <n v="1428585710"/>
    <x v="0"/>
    <n v="147"/>
    <n v="175.51"/>
    <x v="0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x v="0"/>
    <n v="1410444068"/>
    <n v="1407852068"/>
    <x v="0"/>
    <n v="199"/>
    <n v="231.66"/>
    <x v="0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x v="0"/>
    <n v="1424715779"/>
    <n v="1423506179"/>
    <x v="0"/>
    <n v="50"/>
    <n v="75"/>
    <x v="0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x v="0"/>
    <n v="1405400400"/>
    <n v="1402934629"/>
    <x v="0"/>
    <n v="21"/>
    <n v="112.14"/>
    <x v="0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n v="100"/>
    <x v="0"/>
    <x v="0"/>
    <n v="1457135846"/>
    <n v="1454543846"/>
    <x v="0"/>
    <n v="24"/>
    <n v="41.67"/>
    <x v="0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x v="0"/>
    <n v="1401024758"/>
    <n v="1398432758"/>
    <x v="0"/>
    <n v="32"/>
    <n v="255.17"/>
    <x v="0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x v="1"/>
    <n v="1431007264"/>
    <n v="1428415264"/>
    <x v="0"/>
    <n v="62"/>
    <n v="162.77000000000001"/>
    <x v="0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x v="5"/>
    <n v="1410761280"/>
    <n v="1408604363"/>
    <x v="0"/>
    <n v="9"/>
    <n v="88.33"/>
    <x v="0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x v="2"/>
    <n v="1424516400"/>
    <n v="1421812637"/>
    <x v="0"/>
    <n v="38"/>
    <n v="85.74"/>
    <x v="0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x v="0"/>
    <n v="1465081053"/>
    <n v="1462489053"/>
    <x v="0"/>
    <n v="54"/>
    <n v="47.57"/>
    <x v="0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x v="5"/>
    <n v="1402845364"/>
    <n v="1400253364"/>
    <x v="0"/>
    <n v="37"/>
    <n v="72.97"/>
    <x v="0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x v="0"/>
    <n v="1472490000"/>
    <n v="1467468008"/>
    <x v="0"/>
    <n v="39"/>
    <n v="90.54"/>
    <x v="0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x v="0"/>
    <n v="1413176340"/>
    <n v="1412091423"/>
    <x v="0"/>
    <n v="34"/>
    <n v="37.65"/>
    <x v="0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n v="133"/>
    <x v="1"/>
    <x v="1"/>
    <n v="1405249113"/>
    <n v="1402657113"/>
    <x v="0"/>
    <n v="55"/>
    <n v="36.36"/>
    <x v="0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x v="0"/>
    <n v="1422636814"/>
    <n v="1420044814"/>
    <x v="0"/>
    <n v="32"/>
    <n v="126.72"/>
    <x v="0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x v="0"/>
    <n v="1409187600"/>
    <n v="1406316312"/>
    <x v="0"/>
    <n v="25"/>
    <n v="329.2"/>
    <x v="0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x v="0"/>
    <n v="1421606018"/>
    <n v="1418150018"/>
    <x v="0"/>
    <n v="33"/>
    <n v="81.239999999999995"/>
    <x v="0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x v="0"/>
    <n v="1425250955"/>
    <n v="1422658955"/>
    <x v="0"/>
    <n v="1"/>
    <n v="1"/>
    <x v="1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x v="5"/>
    <n v="1450297080"/>
    <n v="1448565459"/>
    <x v="0"/>
    <n v="202"/>
    <n v="202.23"/>
    <x v="1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x v="0"/>
    <n v="1428894380"/>
    <n v="1426302380"/>
    <x v="0"/>
    <n v="0"/>
    <n v="0"/>
    <x v="1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x v="0"/>
    <n v="1433714198"/>
    <n v="1431122198"/>
    <x v="0"/>
    <n v="1"/>
    <n v="100"/>
    <x v="1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x v="0"/>
    <n v="1432437660"/>
    <n v="1429845660"/>
    <x v="0"/>
    <n v="0"/>
    <n v="0"/>
    <x v="1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x v="1"/>
    <n v="1471265092"/>
    <n v="1468673092"/>
    <x v="0"/>
    <n v="2"/>
    <n v="1"/>
    <x v="1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x v="0"/>
    <n v="1480007460"/>
    <n v="1475760567"/>
    <x v="0"/>
    <n v="13"/>
    <n v="82.46"/>
    <x v="1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x v="0"/>
    <n v="1433259293"/>
    <n v="1428075293"/>
    <x v="0"/>
    <n v="9"/>
    <n v="2.67"/>
    <x v="1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x v="0"/>
    <n v="1447965917"/>
    <n v="1445370317"/>
    <x v="0"/>
    <n v="2"/>
    <n v="12.5"/>
    <x v="1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x v="0"/>
    <n v="1453538752"/>
    <n v="1450946752"/>
    <x v="0"/>
    <n v="0"/>
    <n v="0"/>
    <x v="1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x v="0"/>
    <n v="1412536573"/>
    <n v="1408648573"/>
    <x v="0"/>
    <n v="58"/>
    <n v="18.899999999999999"/>
    <x v="1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x v="0"/>
    <n v="1476676800"/>
    <n v="1473957239"/>
    <x v="0"/>
    <n v="8"/>
    <n v="200.63"/>
    <x v="1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x v="0"/>
    <n v="1444330821"/>
    <n v="1441738821"/>
    <x v="0"/>
    <n v="3"/>
    <n v="201.67"/>
    <x v="1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x v="0"/>
    <n v="1489669203"/>
    <n v="1487944803"/>
    <x v="0"/>
    <n v="0"/>
    <n v="0"/>
    <x v="1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x v="0"/>
    <n v="1434476849"/>
    <n v="1431884849"/>
    <x v="0"/>
    <n v="11"/>
    <n v="65"/>
    <x v="1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x v="0"/>
    <n v="1462402850"/>
    <n v="1459810850"/>
    <x v="0"/>
    <n v="20"/>
    <n v="66.099999999999994"/>
    <x v="1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x v="0"/>
    <n v="1427498172"/>
    <n v="1422317772"/>
    <x v="0"/>
    <n v="3"/>
    <n v="93.33"/>
    <x v="1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x v="0"/>
    <n v="1462729317"/>
    <n v="1457548917"/>
    <x v="0"/>
    <n v="0"/>
    <n v="0"/>
    <x v="1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x v="1"/>
    <n v="1465258325"/>
    <n v="1462666325"/>
    <x v="0"/>
    <n v="0"/>
    <n v="0"/>
    <x v="1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x v="0"/>
    <n v="1410459023"/>
    <n v="1407867023"/>
    <x v="0"/>
    <n v="0"/>
    <n v="0"/>
    <x v="1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x v="0"/>
    <n v="1427342400"/>
    <n v="1424927159"/>
    <x v="0"/>
    <n v="108"/>
    <n v="50.75"/>
    <x v="0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x v="0"/>
    <n v="1425193140"/>
    <n v="1422769906"/>
    <x v="0"/>
    <n v="20"/>
    <n v="60.9"/>
    <x v="0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x v="0"/>
    <n v="1435835824"/>
    <n v="1433243824"/>
    <x v="0"/>
    <n v="98"/>
    <n v="109.03"/>
    <x v="0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x v="0"/>
    <n v="1407360720"/>
    <n v="1404769819"/>
    <x v="0"/>
    <n v="196"/>
    <n v="25.69"/>
    <x v="0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x v="0"/>
    <n v="1436290233"/>
    <n v="1433698233"/>
    <x v="0"/>
    <n v="39"/>
    <n v="41.92"/>
    <x v="0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x v="0"/>
    <n v="1442425412"/>
    <n v="1439833412"/>
    <x v="0"/>
    <n v="128"/>
    <n v="88.77"/>
    <x v="0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x v="0"/>
    <n v="1425872692"/>
    <n v="1423284292"/>
    <x v="0"/>
    <n v="71"/>
    <n v="80.23"/>
    <x v="0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n v="106"/>
    <x v="0"/>
    <x v="0"/>
    <n v="1471406340"/>
    <n v="1470227660"/>
    <x v="0"/>
    <n v="47"/>
    <n v="78.94"/>
    <x v="0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x v="5"/>
    <n v="1430693460"/>
    <n v="1428087153"/>
    <x v="0"/>
    <n v="17"/>
    <n v="95.59"/>
    <x v="0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x v="0"/>
    <n v="1405699451"/>
    <n v="1403107451"/>
    <x v="0"/>
    <n v="91"/>
    <n v="69.89"/>
    <x v="0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x v="0"/>
    <n v="1409500078"/>
    <n v="1406908078"/>
    <x v="0"/>
    <n v="43"/>
    <n v="74.53"/>
    <x v="0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n v="105"/>
    <x v="0"/>
    <x v="0"/>
    <n v="1480899600"/>
    <n v="1479609520"/>
    <x v="0"/>
    <n v="17"/>
    <n v="123.94"/>
    <x v="0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x v="0"/>
    <n v="1451620800"/>
    <n v="1449171508"/>
    <x v="0"/>
    <n v="33"/>
    <n v="264.85000000000002"/>
    <x v="0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x v="0"/>
    <n v="1411695300"/>
    <n v="1409275671"/>
    <x v="0"/>
    <n v="87"/>
    <n v="58.62"/>
    <x v="0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x v="0"/>
    <n v="1417057200"/>
    <n v="1414599886"/>
    <x v="0"/>
    <n v="113"/>
    <n v="70.88"/>
    <x v="0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n v="171"/>
    <x v="1"/>
    <x v="1"/>
    <n v="1457870400"/>
    <n v="1456421530"/>
    <x v="0"/>
    <n v="14"/>
    <n v="8.57"/>
    <x v="0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x v="0"/>
    <n v="1427076840"/>
    <n v="1421960934"/>
    <x v="0"/>
    <n v="30"/>
    <n v="113.57"/>
    <x v="0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x v="0"/>
    <n v="1413784740"/>
    <n v="1412954547"/>
    <x v="0"/>
    <n v="16"/>
    <n v="60.69"/>
    <x v="0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x v="0"/>
    <n v="1420524000"/>
    <n v="1419104823"/>
    <x v="0"/>
    <n v="46"/>
    <n v="110.22"/>
    <x v="0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n v="109"/>
    <x v="0"/>
    <x v="0"/>
    <n v="1440381600"/>
    <n v="1438639130"/>
    <x v="0"/>
    <n v="24"/>
    <n v="136.46"/>
    <x v="0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x v="3"/>
    <n v="1443014756"/>
    <n v="1439126756"/>
    <x v="1"/>
    <n v="97"/>
    <n v="53.16"/>
    <x v="0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x v="1"/>
    <n v="1455208143"/>
    <n v="1452616143"/>
    <x v="1"/>
    <n v="59"/>
    <n v="86.49"/>
    <x v="0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x v="0"/>
    <n v="1415722236"/>
    <n v="1410534636"/>
    <x v="1"/>
    <n v="1095"/>
    <n v="155.24"/>
    <x v="0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x v="0"/>
    <n v="1472020881"/>
    <n v="1469428881"/>
    <x v="1"/>
    <n v="218"/>
    <n v="115.08"/>
    <x v="0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x v="4"/>
    <n v="1477886400"/>
    <n v="1476228128"/>
    <x v="0"/>
    <n v="111"/>
    <n v="109.59"/>
    <x v="0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x v="1"/>
    <n v="1462100406"/>
    <n v="1456920006"/>
    <x v="0"/>
    <n v="56"/>
    <n v="45.21"/>
    <x v="0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x v="0"/>
    <n v="1476316800"/>
    <n v="1473837751"/>
    <x v="0"/>
    <n v="265"/>
    <n v="104.15"/>
    <x v="0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x v="1"/>
    <n v="1466412081"/>
    <n v="1463820081"/>
    <x v="0"/>
    <n v="28"/>
    <n v="35.71"/>
    <x v="0"/>
    <s v="theater/spaces"/>
    <x v="1"/>
    <s v="spaces"/>
    <x v="2988"/>
  </r>
  <r>
    <n v="2989"/>
    <s v="Let's Light Up The Gem!"/>
    <s v="Bring the movies back to Bethel, Maine."/>
    <n v="20000"/>
    <n v="35307"/>
    <x v="0"/>
    <n v="177"/>
    <x v="0"/>
    <x v="0"/>
    <n v="1450673940"/>
    <n v="1448756962"/>
    <x v="0"/>
    <n v="364"/>
    <n v="97"/>
    <x v="0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x v="0"/>
    <n v="1452174420"/>
    <n v="1449150420"/>
    <x v="0"/>
    <n v="27"/>
    <n v="370.37"/>
    <x v="0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x v="0"/>
    <n v="1485547530"/>
    <n v="1483646730"/>
    <x v="0"/>
    <n v="93"/>
    <n v="94.41"/>
    <x v="0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x v="0"/>
    <n v="1476037510"/>
    <n v="1473445510"/>
    <x v="0"/>
    <n v="64"/>
    <n v="48.98"/>
    <x v="0"/>
    <s v="theater/spaces"/>
    <x v="1"/>
    <s v="spaces"/>
    <x v="2992"/>
  </r>
  <r>
    <n v="2993"/>
    <s v="TRUE WEST: Think, Dog! Productions"/>
    <s v="Help us build the Kitchen from Hell!"/>
    <n v="1000"/>
    <n v="1003"/>
    <x v="0"/>
    <n v="100"/>
    <x v="0"/>
    <x v="0"/>
    <n v="1455998867"/>
    <n v="1453406867"/>
    <x v="0"/>
    <n v="22"/>
    <n v="45.59"/>
    <x v="0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x v="1"/>
    <n v="1412335772"/>
    <n v="1409743772"/>
    <x v="0"/>
    <n v="59"/>
    <n v="23.28"/>
    <x v="0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x v="0"/>
    <n v="1484841471"/>
    <n v="1482249471"/>
    <x v="0"/>
    <n v="249"/>
    <n v="63.23"/>
    <x v="0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n v="172"/>
    <x v="0"/>
    <x v="0"/>
    <n v="1432677240"/>
    <n v="1427493240"/>
    <x v="0"/>
    <n v="392"/>
    <n v="153.52000000000001"/>
    <x v="0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x v="0"/>
    <n v="1488171540"/>
    <n v="1486661793"/>
    <x v="0"/>
    <n v="115"/>
    <n v="90.2"/>
    <x v="0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x v="0"/>
    <n v="1402892700"/>
    <n v="1400474329"/>
    <x v="0"/>
    <n v="433"/>
    <n v="118.97"/>
    <x v="0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x v="0"/>
    <n v="1488333600"/>
    <n v="1487094360"/>
    <x v="0"/>
    <n v="20"/>
    <n v="80.25"/>
    <x v="0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x v="0"/>
    <n v="1485885600"/>
    <n v="1484682670"/>
    <x v="0"/>
    <n v="8"/>
    <n v="62.5"/>
    <x v="0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x v="0"/>
    <n v="1468445382"/>
    <n v="1465853382"/>
    <x v="0"/>
    <n v="175"/>
    <n v="131.38"/>
    <x v="0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x v="0"/>
    <n v="1356552252"/>
    <n v="1353960252"/>
    <x v="0"/>
    <n v="104"/>
    <n v="73.03"/>
    <x v="0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x v="0"/>
    <n v="1456811940"/>
    <n v="1454098976"/>
    <x v="0"/>
    <n v="17"/>
    <n v="178.53"/>
    <x v="0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x v="0"/>
    <n v="1416089324"/>
    <n v="1413493724"/>
    <x v="0"/>
    <n v="277"/>
    <n v="162.91"/>
    <x v="0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x v="0"/>
    <n v="1412611905"/>
    <n v="1410019905"/>
    <x v="0"/>
    <n v="118"/>
    <n v="108.24"/>
    <x v="0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n v="108"/>
    <x v="5"/>
    <x v="5"/>
    <n v="1418580591"/>
    <n v="1415988591"/>
    <x v="0"/>
    <n v="97"/>
    <n v="88.87"/>
    <x v="0"/>
    <s v="theater/spaces"/>
    <x v="1"/>
    <s v="spaces"/>
    <x v="3006"/>
  </r>
  <r>
    <n v="3007"/>
    <s v="Bethlem"/>
    <s v="Consuite for 2015 CoreCon.  An adventure into insanity."/>
    <n v="600"/>
    <n v="1080"/>
    <x v="0"/>
    <n v="180"/>
    <x v="0"/>
    <x v="0"/>
    <n v="1429938683"/>
    <n v="1428124283"/>
    <x v="0"/>
    <n v="20"/>
    <n v="54"/>
    <x v="0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x v="0"/>
    <n v="1453352719"/>
    <n v="1450760719"/>
    <x v="0"/>
    <n v="26"/>
    <n v="116.73"/>
    <x v="0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x v="0"/>
    <n v="1417012840"/>
    <n v="1414417240"/>
    <x v="0"/>
    <n v="128"/>
    <n v="233.9"/>
    <x v="0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x v="0"/>
    <n v="1424548719"/>
    <n v="1419364719"/>
    <x v="0"/>
    <n v="15"/>
    <n v="158"/>
    <x v="0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x v="3"/>
    <n v="1450911540"/>
    <n v="1448536516"/>
    <x v="0"/>
    <n v="25"/>
    <n v="14.84"/>
    <x v="0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x v="0"/>
    <n v="1423587130"/>
    <n v="1421772730"/>
    <x v="0"/>
    <n v="55"/>
    <n v="85.18"/>
    <x v="0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x v="0"/>
    <n v="1434917049"/>
    <n v="1432325049"/>
    <x v="0"/>
    <n v="107"/>
    <n v="146.69"/>
    <x v="0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x v="0"/>
    <n v="1415163600"/>
    <n v="1412737080"/>
    <x v="0"/>
    <n v="557"/>
    <n v="50.76"/>
    <x v="0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n v="103"/>
    <x v="0"/>
    <x v="0"/>
    <n v="1402459200"/>
    <n v="1401125238"/>
    <x v="0"/>
    <n v="40"/>
    <n v="87.7"/>
    <x v="0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x v="0"/>
    <n v="1405688952"/>
    <n v="1400504952"/>
    <x v="0"/>
    <n v="36"/>
    <n v="242.28"/>
    <x v="0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x v="0"/>
    <n v="1408566243"/>
    <n v="1405974243"/>
    <x v="0"/>
    <n v="159"/>
    <n v="146.44999999999999"/>
    <x v="0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x v="3"/>
    <n v="1437429600"/>
    <n v="1433747376"/>
    <x v="0"/>
    <n v="41"/>
    <n v="103.17"/>
    <x v="0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x v="0"/>
    <n v="1401159600"/>
    <n v="1398801620"/>
    <x v="0"/>
    <n v="226"/>
    <n v="80.459999999999994"/>
    <x v="0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x v="0"/>
    <n v="1439583533"/>
    <n v="1434399533"/>
    <x v="0"/>
    <n v="30"/>
    <n v="234.67"/>
    <x v="0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x v="0"/>
    <n v="1479794340"/>
    <n v="1476715869"/>
    <x v="0"/>
    <n v="103"/>
    <n v="50.69"/>
    <x v="0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x v="0"/>
    <n v="1472338409"/>
    <n v="1468450409"/>
    <x v="0"/>
    <n v="62"/>
    <n v="162.71"/>
    <x v="0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x v="1"/>
    <n v="1434039186"/>
    <n v="1430151186"/>
    <x v="0"/>
    <n v="6"/>
    <n v="120.17"/>
    <x v="0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x v="0"/>
    <n v="1349567475"/>
    <n v="1346975475"/>
    <x v="0"/>
    <n v="182"/>
    <n v="67.7"/>
    <x v="0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x v="1"/>
    <n v="1401465600"/>
    <n v="1399032813"/>
    <x v="0"/>
    <n v="145"/>
    <n v="52.1"/>
    <x v="0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x v="1"/>
    <n v="1488538892"/>
    <n v="1487329292"/>
    <x v="0"/>
    <n v="25"/>
    <n v="51.6"/>
    <x v="0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x v="0"/>
    <n v="1426866851"/>
    <n v="1424278451"/>
    <x v="0"/>
    <n v="320"/>
    <n v="164.3"/>
    <x v="0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n v="168"/>
    <x v="0"/>
    <x v="0"/>
    <n v="1471242025"/>
    <n v="1468650025"/>
    <x v="0"/>
    <n v="99"/>
    <n v="84.86"/>
    <x v="0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x v="0"/>
    <n v="1416285300"/>
    <n v="1413824447"/>
    <x v="0"/>
    <n v="348"/>
    <n v="94.55"/>
    <x v="0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x v="0"/>
    <n v="1442426171"/>
    <n v="1439834171"/>
    <x v="0"/>
    <n v="41"/>
    <n v="45.54"/>
    <x v="0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x v="0"/>
    <n v="1476479447"/>
    <n v="1471295447"/>
    <x v="0"/>
    <n v="29"/>
    <n v="51.72"/>
    <x v="0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x v="0"/>
    <n v="1441933459"/>
    <n v="1439341459"/>
    <x v="0"/>
    <n v="25"/>
    <n v="50.88"/>
    <x v="0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x v="0"/>
    <n v="1471487925"/>
    <n v="1468895925"/>
    <x v="0"/>
    <n v="23"/>
    <n v="191.13"/>
    <x v="0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x v="0"/>
    <n v="1477972740"/>
    <n v="1475326255"/>
    <x v="0"/>
    <n v="1260"/>
    <n v="89.31"/>
    <x v="0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n v="109"/>
    <x v="0"/>
    <x v="0"/>
    <n v="1367674009"/>
    <n v="1365082009"/>
    <x v="0"/>
    <n v="307"/>
    <n v="88.59"/>
    <x v="0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x v="0"/>
    <n v="1376654340"/>
    <n v="1373568644"/>
    <x v="0"/>
    <n v="329"/>
    <n v="96.3"/>
    <x v="0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x v="0"/>
    <n v="1285995540"/>
    <n v="1279574773"/>
    <x v="0"/>
    <n v="32"/>
    <n v="33.31"/>
    <x v="0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x v="0"/>
    <n v="1457071397"/>
    <n v="1451887397"/>
    <x v="0"/>
    <n v="27"/>
    <n v="37.22"/>
    <x v="0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x v="0"/>
    <n v="1388303940"/>
    <n v="1386011038"/>
    <x v="0"/>
    <n v="236"/>
    <n v="92.13"/>
    <x v="0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n v="108"/>
    <x v="0"/>
    <x v="0"/>
    <n v="1435359600"/>
    <n v="1434999621"/>
    <x v="0"/>
    <n v="42"/>
    <n v="76.790000000000006"/>
    <x v="0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n v="110"/>
    <x v="0"/>
    <x v="0"/>
    <n v="1453323048"/>
    <n v="1450731048"/>
    <x v="0"/>
    <n v="95"/>
    <n v="96.53"/>
    <x v="0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x v="1"/>
    <n v="1444149047"/>
    <n v="1441557047"/>
    <x v="0"/>
    <n v="37"/>
    <n v="51.89"/>
    <x v="0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x v="5"/>
    <n v="1429152600"/>
    <n v="1426815699"/>
    <x v="0"/>
    <n v="128"/>
    <n v="128.91"/>
    <x v="0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x v="0"/>
    <n v="1454433998"/>
    <n v="1453137998"/>
    <x v="0"/>
    <n v="156"/>
    <n v="84.11"/>
    <x v="0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x v="0"/>
    <n v="1408679055"/>
    <n v="1406087055"/>
    <x v="0"/>
    <n v="64"/>
    <n v="82.94"/>
    <x v="0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x v="0"/>
    <n v="1410324720"/>
    <n v="1407784586"/>
    <x v="0"/>
    <n v="58"/>
    <n v="259.95"/>
    <x v="0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n v="149"/>
    <x v="0"/>
    <x v="0"/>
    <n v="1461762960"/>
    <n v="1457999054"/>
    <x v="0"/>
    <n v="20"/>
    <n v="37.25"/>
    <x v="0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x v="0"/>
    <n v="1420060920"/>
    <n v="1417556262"/>
    <x v="0"/>
    <n v="47"/>
    <n v="177.02"/>
    <x v="0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x v="0"/>
    <n v="1434241255"/>
    <n v="1431649255"/>
    <x v="0"/>
    <n v="54"/>
    <n v="74.069999999999993"/>
    <x v="0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n v="106"/>
    <x v="0"/>
    <x v="0"/>
    <n v="1462420960"/>
    <n v="1459828960"/>
    <x v="0"/>
    <n v="9"/>
    <n v="70.67"/>
    <x v="0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x v="1"/>
    <n v="1486547945"/>
    <n v="1483955945"/>
    <x v="1"/>
    <n v="35"/>
    <n v="23.63"/>
    <x v="1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x v="0"/>
    <n v="1432828740"/>
    <n v="1430237094"/>
    <x v="0"/>
    <n v="2"/>
    <n v="37.5"/>
    <x v="1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x v="0"/>
    <n v="1412222340"/>
    <n v="1407781013"/>
    <x v="0"/>
    <n v="3"/>
    <n v="13.33"/>
    <x v="1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x v="0"/>
    <n v="1425258240"/>
    <n v="1422043154"/>
    <x v="0"/>
    <n v="0"/>
    <n v="0"/>
    <x v="1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x v="0"/>
    <n v="1420844390"/>
    <n v="1415660390"/>
    <x v="0"/>
    <n v="1"/>
    <n v="1"/>
    <x v="1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x v="0"/>
    <n v="1412003784"/>
    <n v="1406819784"/>
    <x v="0"/>
    <n v="0"/>
    <n v="0"/>
    <x v="1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x v="1"/>
    <n v="1459694211"/>
    <n v="1457105811"/>
    <x v="0"/>
    <n v="0"/>
    <n v="0"/>
    <x v="1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x v="3"/>
    <n v="1463734740"/>
    <n v="1459414740"/>
    <x v="0"/>
    <n v="3"/>
    <n v="1"/>
    <x v="1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x v="0"/>
    <n v="1407536846"/>
    <n v="1404944846"/>
    <x v="0"/>
    <n v="11"/>
    <n v="41"/>
    <x v="1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n v="0"/>
    <x v="0"/>
    <x v="0"/>
    <n v="1443422134"/>
    <n v="1440830134"/>
    <x v="0"/>
    <n v="6"/>
    <n v="55.83"/>
    <x v="1"/>
    <s v="theater/spaces"/>
    <x v="1"/>
    <s v="spaces"/>
    <x v="3060"/>
  </r>
  <r>
    <n v="3061"/>
    <s v="Help Save Parkway Cinemas!"/>
    <s v="Save a historic Local theater."/>
    <n v="1000000"/>
    <n v="0"/>
    <x v="2"/>
    <n v="0"/>
    <x v="0"/>
    <x v="0"/>
    <n v="1407955748"/>
    <n v="1405363748"/>
    <x v="0"/>
    <n v="0"/>
    <n v="0"/>
    <x v="1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x v="0"/>
    <n v="1443636000"/>
    <n v="1441111892"/>
    <x v="0"/>
    <n v="67"/>
    <n v="99.76"/>
    <x v="1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n v="20"/>
    <x v="0"/>
    <x v="0"/>
    <n v="1477174138"/>
    <n v="1474150138"/>
    <x v="0"/>
    <n v="23"/>
    <n v="25.52"/>
    <x v="1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n v="11"/>
    <x v="0"/>
    <x v="0"/>
    <n v="1448175540"/>
    <n v="1445483246"/>
    <x v="0"/>
    <n v="72"/>
    <n v="117.65"/>
    <x v="1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x v="0"/>
    <n v="1406683172"/>
    <n v="1404523172"/>
    <x v="0"/>
    <n v="2"/>
    <n v="5"/>
    <x v="1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x v="2"/>
    <n v="1468128537"/>
    <n v="1465536537"/>
    <x v="0"/>
    <n v="15"/>
    <n v="2796.67"/>
    <x v="1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x v="4"/>
    <n v="1441837879"/>
    <n v="1439245879"/>
    <x v="0"/>
    <n v="1"/>
    <n v="200"/>
    <x v="1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x v="0"/>
    <n v="1445013352"/>
    <n v="1442421352"/>
    <x v="0"/>
    <n v="2"/>
    <n v="87.5"/>
    <x v="1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x v="0"/>
    <n v="1418587234"/>
    <n v="1415995234"/>
    <x v="0"/>
    <n v="7"/>
    <n v="20.14"/>
    <x v="1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x v="1"/>
    <n v="1481132169"/>
    <n v="1479317769"/>
    <x v="0"/>
    <n v="16"/>
    <n v="20.88"/>
    <x v="1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x v="0"/>
    <n v="1429595940"/>
    <n v="1428082481"/>
    <x v="0"/>
    <n v="117"/>
    <n v="61.31"/>
    <x v="1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x v="0"/>
    <n v="1477791960"/>
    <n v="1476549262"/>
    <x v="0"/>
    <n v="2"/>
    <n v="1"/>
    <x v="1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x v="0"/>
    <n v="1434309540"/>
    <n v="1429287900"/>
    <x v="0"/>
    <n v="7"/>
    <n v="92.14"/>
    <x v="1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x v="3"/>
    <n v="1457617359"/>
    <n v="1455025359"/>
    <x v="0"/>
    <n v="3"/>
    <n v="7.33"/>
    <x v="1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x v="0"/>
    <n v="1471573640"/>
    <n v="1467253640"/>
    <x v="0"/>
    <n v="20"/>
    <n v="64.8"/>
    <x v="1"/>
    <s v="theater/spaces"/>
    <x v="1"/>
    <s v="spaces"/>
    <x v="3075"/>
  </r>
  <r>
    <n v="3076"/>
    <s v="10,000 Hours"/>
    <s v="Helping female comedians get in their 10,000 Hours of practice!"/>
    <n v="10000"/>
    <n v="1506"/>
    <x v="2"/>
    <n v="15"/>
    <x v="0"/>
    <x v="0"/>
    <n v="1444405123"/>
    <n v="1439221123"/>
    <x v="0"/>
    <n v="50"/>
    <n v="30.12"/>
    <x v="1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x v="5"/>
    <n v="1488495478"/>
    <n v="1485903478"/>
    <x v="0"/>
    <n v="2"/>
    <n v="52.5"/>
    <x v="1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x v="0"/>
    <n v="1424920795"/>
    <n v="1422328795"/>
    <x v="0"/>
    <n v="3"/>
    <n v="23.67"/>
    <x v="1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x v="0"/>
    <n v="1427040435"/>
    <n v="1424452035"/>
    <x v="0"/>
    <n v="27"/>
    <n v="415.78"/>
    <x v="1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x v="0"/>
    <n v="1419644444"/>
    <n v="1414456844"/>
    <x v="0"/>
    <n v="7"/>
    <n v="53.71"/>
    <x v="1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x v="0"/>
    <n v="1442722891"/>
    <n v="1440130891"/>
    <x v="0"/>
    <n v="5"/>
    <n v="420.6"/>
    <x v="1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x v="0"/>
    <n v="1447628946"/>
    <n v="1445033346"/>
    <x v="0"/>
    <n v="0"/>
    <n v="0"/>
    <x v="1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x v="0"/>
    <n v="1409547600"/>
    <n v="1406986278"/>
    <x v="0"/>
    <n v="3"/>
    <n v="18.670000000000002"/>
    <x v="1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x v="0"/>
    <n v="1430851680"/>
    <n v="1428340931"/>
    <x v="0"/>
    <n v="6"/>
    <n v="78.33"/>
    <x v="1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x v="0"/>
    <n v="1443561159"/>
    <n v="1440969159"/>
    <x v="0"/>
    <n v="9"/>
    <n v="67.78"/>
    <x v="1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x v="3"/>
    <n v="1439827559"/>
    <n v="1434643559"/>
    <x v="0"/>
    <n v="3"/>
    <n v="16.670000000000002"/>
    <x v="1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x v="0"/>
    <n v="1482294990"/>
    <n v="1477107390"/>
    <x v="0"/>
    <n v="2"/>
    <n v="62.5"/>
    <x v="1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x v="0"/>
    <n v="1420724460"/>
    <n v="1418046247"/>
    <x v="0"/>
    <n v="3"/>
    <n v="42"/>
    <x v="1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x v="0"/>
    <n v="1468029540"/>
    <n v="1465304483"/>
    <x v="0"/>
    <n v="45"/>
    <n v="130.09"/>
    <x v="1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x v="0"/>
    <n v="1430505545"/>
    <n v="1425325145"/>
    <x v="0"/>
    <n v="9"/>
    <n v="1270.22"/>
    <x v="1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x v="0"/>
    <n v="1471214743"/>
    <n v="1468622743"/>
    <x v="0"/>
    <n v="9"/>
    <n v="88.44"/>
    <x v="1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x v="0"/>
    <n v="1444946400"/>
    <n v="1441723912"/>
    <x v="0"/>
    <n v="21"/>
    <n v="56.34"/>
    <x v="1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x v="5"/>
    <n v="1401595140"/>
    <n v="1398980941"/>
    <x v="0"/>
    <n v="17"/>
    <n v="53.53"/>
    <x v="1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x v="0"/>
    <n v="1442775956"/>
    <n v="1437591956"/>
    <x v="0"/>
    <n v="1"/>
    <n v="25"/>
    <x v="1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x v="0"/>
    <n v="1470011780"/>
    <n v="1464827780"/>
    <x v="0"/>
    <n v="1"/>
    <n v="50"/>
    <x v="1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x v="0"/>
    <n v="1432151326"/>
    <n v="1429559326"/>
    <x v="0"/>
    <n v="14"/>
    <n v="56.79"/>
    <x v="1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x v="1"/>
    <n v="1475848800"/>
    <n v="1474027501"/>
    <x v="0"/>
    <n v="42"/>
    <n v="40.83"/>
    <x v="1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x v="0"/>
    <n v="1454890620"/>
    <n v="1450724449"/>
    <x v="0"/>
    <n v="27"/>
    <n v="65.11"/>
    <x v="1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x v="0"/>
    <n v="1455251591"/>
    <n v="1452659591"/>
    <x v="0"/>
    <n v="5"/>
    <n v="55.6"/>
    <x v="1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x v="0"/>
    <n v="1413816975"/>
    <n v="1411224975"/>
    <x v="0"/>
    <n v="13"/>
    <n v="140.54"/>
    <x v="1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x v="3"/>
    <n v="1437033360"/>
    <n v="1434445937"/>
    <x v="0"/>
    <n v="12"/>
    <n v="25"/>
    <x v="1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x v="1"/>
    <n v="1471939818"/>
    <n v="1467619818"/>
    <x v="0"/>
    <n v="90"/>
    <n v="69.53"/>
    <x v="1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n v="0"/>
    <x v="0"/>
    <x v="0"/>
    <n v="1434080706"/>
    <n v="1428896706"/>
    <x v="0"/>
    <n v="2"/>
    <n v="5.5"/>
    <x v="1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x v="2"/>
    <n v="1422928800"/>
    <n v="1420235311"/>
    <x v="0"/>
    <n v="5"/>
    <n v="237"/>
    <x v="1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x v="0"/>
    <n v="1413694800"/>
    <n v="1408986916"/>
    <x v="0"/>
    <n v="31"/>
    <n v="79.87"/>
    <x v="1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x v="1"/>
    <n v="1442440800"/>
    <n v="1440497876"/>
    <x v="0"/>
    <n v="4"/>
    <n v="10.25"/>
    <x v="1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x v="0"/>
    <n v="1431372751"/>
    <n v="1430767951"/>
    <x v="0"/>
    <n v="29"/>
    <n v="272.58999999999997"/>
    <x v="1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n v="0"/>
    <x v="0"/>
    <x v="0"/>
    <n v="1430234394"/>
    <n v="1425053994"/>
    <x v="0"/>
    <n v="2"/>
    <n v="13"/>
    <x v="1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x v="0"/>
    <n v="1409194810"/>
    <n v="1406170810"/>
    <x v="0"/>
    <n v="114"/>
    <n v="58.18"/>
    <x v="1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x v="0"/>
    <n v="1487465119"/>
    <n v="1484009119"/>
    <x v="0"/>
    <n v="1"/>
    <n v="10"/>
    <x v="1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x v="0"/>
    <n v="1412432220"/>
    <n v="1409753820"/>
    <x v="0"/>
    <n v="76"/>
    <n v="70.11"/>
    <x v="1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x v="0"/>
    <n v="1477968934"/>
    <n v="1472784934"/>
    <x v="0"/>
    <n v="9"/>
    <n v="57.89"/>
    <x v="1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x v="0"/>
    <n v="1429291982"/>
    <n v="1426699982"/>
    <x v="0"/>
    <n v="37"/>
    <n v="125.27"/>
    <x v="1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x v="0"/>
    <n v="1411312250"/>
    <n v="1406128250"/>
    <x v="0"/>
    <n v="0"/>
    <n v="0"/>
    <x v="1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x v="9"/>
    <n v="1465123427"/>
    <n v="1462531427"/>
    <x v="0"/>
    <n v="1"/>
    <n v="300"/>
    <x v="1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n v="57"/>
    <x v="0"/>
    <x v="0"/>
    <n v="1427890925"/>
    <n v="1426681325"/>
    <x v="0"/>
    <n v="10"/>
    <n v="43"/>
    <x v="1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n v="0"/>
    <x v="1"/>
    <x v="1"/>
    <n v="1464354720"/>
    <n v="1463648360"/>
    <x v="0"/>
    <n v="1"/>
    <n v="1"/>
    <x v="1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n v="0"/>
    <x v="11"/>
    <x v="9"/>
    <n v="1467473723"/>
    <n v="1465832123"/>
    <x v="0"/>
    <n v="2"/>
    <n v="775"/>
    <x v="1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x v="0"/>
    <n v="1427414732"/>
    <n v="1424826332"/>
    <x v="0"/>
    <n v="1"/>
    <n v="5"/>
    <x v="1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x v="3"/>
    <n v="1462484196"/>
    <n v="1457303796"/>
    <x v="0"/>
    <n v="10"/>
    <n v="12.8"/>
    <x v="1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x v="5"/>
    <n v="1411748335"/>
    <n v="1406564335"/>
    <x v="0"/>
    <n v="1"/>
    <n v="10"/>
    <x v="1"/>
    <s v="theater/spaces"/>
    <x v="1"/>
    <s v="spaces"/>
    <x v="3121"/>
  </r>
  <r>
    <n v="3122"/>
    <s v="be back soon (Canceled)"/>
    <s v="cancelled until further notice"/>
    <n v="199"/>
    <n v="116"/>
    <x v="1"/>
    <n v="58"/>
    <x v="0"/>
    <x v="0"/>
    <n v="1478733732"/>
    <n v="1478298132"/>
    <x v="0"/>
    <n v="2"/>
    <n v="58"/>
    <x v="1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x v="0"/>
    <n v="1468108198"/>
    <n v="1465516198"/>
    <x v="0"/>
    <n v="348"/>
    <n v="244.8"/>
    <x v="1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x v="0"/>
    <n v="1422902601"/>
    <n v="1417718601"/>
    <x v="0"/>
    <n v="4"/>
    <n v="6.5"/>
    <x v="1"/>
    <s v="theater/spaces"/>
    <x v="1"/>
    <s v="spaces"/>
    <x v="3124"/>
  </r>
  <r>
    <n v="3125"/>
    <s v="N/A (Canceled)"/>
    <s v="N/A"/>
    <n v="1500000"/>
    <n v="0"/>
    <x v="1"/>
    <n v="0"/>
    <x v="0"/>
    <x v="0"/>
    <n v="1452142672"/>
    <n v="1449550672"/>
    <x v="0"/>
    <n v="0"/>
    <n v="0"/>
    <x v="1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x v="0"/>
    <n v="1459121162"/>
    <n v="1456532762"/>
    <x v="0"/>
    <n v="17"/>
    <n v="61.18"/>
    <x v="1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x v="0"/>
    <n v="1425242029"/>
    <n v="1422650029"/>
    <x v="0"/>
    <n v="0"/>
    <n v="0"/>
    <x v="1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x v="0"/>
    <n v="1489690141"/>
    <n v="1487101741"/>
    <x v="0"/>
    <n v="117"/>
    <n v="139.24"/>
    <x v="1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x v="0"/>
    <n v="1492542819"/>
    <n v="1489090419"/>
    <x v="0"/>
    <n v="1"/>
    <n v="10"/>
    <x v="1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n v="4"/>
    <x v="0"/>
    <x v="0"/>
    <n v="1492145940"/>
    <n v="1489504916"/>
    <x v="0"/>
    <n v="4"/>
    <n v="93.75"/>
    <x v="1"/>
    <s v="theater/plays"/>
    <x v="1"/>
    <s v="plays"/>
    <x v="3130"/>
  </r>
  <r>
    <n v="3131"/>
    <s v="SNAKE EYES"/>
    <s v="A Staged Reading of &quot;Snake Eyes,&quot; a new play by Alex Rafala"/>
    <n v="4100"/>
    <n v="645"/>
    <x v="3"/>
    <n v="16"/>
    <x v="0"/>
    <x v="0"/>
    <n v="1491656045"/>
    <n v="1489067645"/>
    <x v="0"/>
    <n v="12"/>
    <n v="53.75"/>
    <x v="1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n v="0"/>
    <x v="0"/>
    <x v="0"/>
    <n v="1492759460"/>
    <n v="1487579060"/>
    <x v="0"/>
    <n v="1"/>
    <n v="10"/>
    <x v="1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x v="1"/>
    <n v="1490358834"/>
    <n v="1487770434"/>
    <x v="0"/>
    <n v="16"/>
    <n v="33.75"/>
    <x v="1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x v="1"/>
    <n v="1490631419"/>
    <n v="1488820619"/>
    <x v="0"/>
    <n v="12"/>
    <n v="18.75"/>
    <x v="1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x v="0"/>
    <n v="1491277121"/>
    <n v="1489376321"/>
    <x v="0"/>
    <n v="7"/>
    <n v="23.14"/>
    <x v="1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x v="1"/>
    <n v="1491001140"/>
    <n v="1487847954"/>
    <x v="0"/>
    <n v="22"/>
    <n v="29.05"/>
    <x v="1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x v="0"/>
    <n v="1493838720"/>
    <n v="1489439669"/>
    <x v="0"/>
    <n v="1"/>
    <n v="50"/>
    <x v="1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x v="1"/>
    <n v="1491233407"/>
    <n v="1489591807"/>
    <x v="0"/>
    <n v="0"/>
    <n v="0"/>
    <x v="1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x v="10"/>
    <n v="1490416380"/>
    <n v="1487485760"/>
    <x v="0"/>
    <n v="6"/>
    <n v="450"/>
    <x v="1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x v="3"/>
    <n v="1491581703"/>
    <n v="1488993303"/>
    <x v="0"/>
    <n v="4"/>
    <n v="24"/>
    <x v="1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x v="3"/>
    <n v="1492372800"/>
    <n v="1488823488"/>
    <x v="0"/>
    <n v="8"/>
    <n v="32.25"/>
    <x v="1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x v="1"/>
    <n v="1489922339"/>
    <n v="1487333939"/>
    <x v="0"/>
    <n v="3"/>
    <n v="15"/>
    <x v="1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x v="1"/>
    <n v="1491726956"/>
    <n v="1489480556"/>
    <x v="0"/>
    <n v="0"/>
    <n v="0"/>
    <x v="1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x v="0"/>
    <n v="1489903200"/>
    <n v="1488459307"/>
    <x v="0"/>
    <n v="30"/>
    <n v="251.33"/>
    <x v="1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n v="0"/>
    <x v="0"/>
    <x v="0"/>
    <n v="1490659134"/>
    <n v="1485478734"/>
    <x v="0"/>
    <n v="0"/>
    <n v="0"/>
    <x v="1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n v="11"/>
    <x v="14"/>
    <x v="10"/>
    <n v="1492356166"/>
    <n v="1488471766"/>
    <x v="0"/>
    <n v="12"/>
    <n v="437.5"/>
    <x v="1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x v="0"/>
    <n v="1415319355"/>
    <n v="1411859755"/>
    <x v="1"/>
    <n v="213"/>
    <n v="110.35"/>
    <x v="0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n v="131"/>
    <x v="0"/>
    <x v="0"/>
    <n v="1412136000"/>
    <n v="1410278284"/>
    <x v="1"/>
    <n v="57"/>
    <n v="41.42"/>
    <x v="0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x v="0"/>
    <n v="1354845600"/>
    <n v="1352766300"/>
    <x v="1"/>
    <n v="25"/>
    <n v="52"/>
    <x v="0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x v="0"/>
    <n v="1295928000"/>
    <n v="1288160403"/>
    <x v="1"/>
    <n v="104"/>
    <n v="33.99"/>
    <x v="0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x v="0"/>
    <n v="1410379774"/>
    <n v="1407787774"/>
    <x v="1"/>
    <n v="34"/>
    <n v="103.35"/>
    <x v="0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x v="1"/>
    <n v="1383425367"/>
    <n v="1380833367"/>
    <x v="1"/>
    <n v="67"/>
    <n v="34.79"/>
    <x v="0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n v="336"/>
    <x v="0"/>
    <x v="0"/>
    <n v="1304225940"/>
    <n v="1301542937"/>
    <x v="1"/>
    <n v="241"/>
    <n v="41.77"/>
    <x v="0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x v="0"/>
    <n v="1333310458"/>
    <n v="1330722058"/>
    <x v="1"/>
    <n v="123"/>
    <n v="64.27"/>
    <x v="0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x v="1"/>
    <n v="1356004725"/>
    <n v="1353412725"/>
    <x v="1"/>
    <n v="302"/>
    <n v="31.21"/>
    <x v="0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x v="0"/>
    <n v="1338591144"/>
    <n v="1335567144"/>
    <x v="1"/>
    <n v="89"/>
    <n v="62.92"/>
    <x v="0"/>
    <s v="theater/plays"/>
    <x v="1"/>
    <s v="plays"/>
    <x v="3156"/>
  </r>
  <r>
    <n v="3157"/>
    <s v="Summer FourPlay"/>
    <s v="Four Directors.  Four One Acts.  Four Genres.  For You."/>
    <n v="4000"/>
    <n v="4040"/>
    <x v="0"/>
    <n v="101"/>
    <x v="0"/>
    <x v="0"/>
    <n v="1405746000"/>
    <n v="1404932105"/>
    <x v="1"/>
    <n v="41"/>
    <n v="98.54"/>
    <x v="0"/>
    <s v="theater/plays"/>
    <x v="1"/>
    <s v="plays"/>
    <x v="3157"/>
  </r>
  <r>
    <n v="3158"/>
    <s v="Nursery Crimes"/>
    <s v="A 40s crime-noir play using nursery rhyme characters."/>
    <n v="5000"/>
    <n v="5700"/>
    <x v="0"/>
    <n v="114"/>
    <x v="0"/>
    <x v="0"/>
    <n v="1374523752"/>
    <n v="1371931752"/>
    <x v="1"/>
    <n v="69"/>
    <n v="82.61"/>
    <x v="0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n v="133"/>
    <x v="0"/>
    <x v="0"/>
    <n v="1326927600"/>
    <n v="1323221761"/>
    <x v="1"/>
    <n v="52"/>
    <n v="38.5"/>
    <x v="0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x v="0"/>
    <n v="1407905940"/>
    <n v="1405923687"/>
    <x v="1"/>
    <n v="57"/>
    <n v="80.16"/>
    <x v="0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x v="1"/>
    <n v="1413377522"/>
    <n v="1410785522"/>
    <x v="1"/>
    <n v="74"/>
    <n v="28.41"/>
    <x v="0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x v="0"/>
    <n v="1404698400"/>
    <n v="1402331262"/>
    <x v="1"/>
    <n v="63"/>
    <n v="80.73"/>
    <x v="0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x v="0"/>
    <n v="1402855525"/>
    <n v="1400263525"/>
    <x v="1"/>
    <n v="72"/>
    <n v="200.69"/>
    <x v="0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x v="0"/>
    <n v="1402341615"/>
    <n v="1399490415"/>
    <x v="1"/>
    <n v="71"/>
    <n v="37.590000000000003"/>
    <x v="0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x v="0"/>
    <n v="1304395140"/>
    <n v="1302493760"/>
    <x v="1"/>
    <n v="21"/>
    <n v="58.1"/>
    <x v="0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x v="0"/>
    <n v="1416988740"/>
    <n v="1414514153"/>
    <x v="1"/>
    <n v="930"/>
    <n v="60.3"/>
    <x v="0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n v="116"/>
    <x v="0"/>
    <x v="0"/>
    <n v="1406952781"/>
    <n v="1405743181"/>
    <x v="1"/>
    <n v="55"/>
    <n v="63.36"/>
    <x v="0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x v="0"/>
    <n v="1402696800"/>
    <n v="1399948353"/>
    <x v="1"/>
    <n v="61"/>
    <n v="50.9"/>
    <x v="0"/>
    <s v="theater/plays"/>
    <x v="1"/>
    <s v="plays"/>
    <x v="3168"/>
  </r>
  <r>
    <n v="3169"/>
    <s v="The Window"/>
    <s v="We're bringing The Window to the Cherry Lane Theater in January 2014."/>
    <n v="8000"/>
    <n v="8241"/>
    <x v="0"/>
    <n v="103"/>
    <x v="0"/>
    <x v="0"/>
    <n v="1386910740"/>
    <n v="1384364561"/>
    <x v="1"/>
    <n v="82"/>
    <n v="100.5"/>
    <x v="0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x v="0"/>
    <n v="1404273600"/>
    <n v="1401414944"/>
    <x v="1"/>
    <n v="71"/>
    <n v="31.62"/>
    <x v="0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x v="1"/>
    <n v="1462545358"/>
    <n v="1459953358"/>
    <x v="1"/>
    <n v="117"/>
    <n v="65.099999999999994"/>
    <x v="0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x v="0"/>
    <n v="1329240668"/>
    <n v="1326648668"/>
    <x v="1"/>
    <n v="29"/>
    <n v="79.31"/>
    <x v="0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x v="0"/>
    <n v="1411765492"/>
    <n v="1409173492"/>
    <x v="1"/>
    <n v="74"/>
    <n v="139.19"/>
    <x v="0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x v="0"/>
    <n v="1408999508"/>
    <n v="1407789908"/>
    <x v="1"/>
    <n v="23"/>
    <n v="131.91"/>
    <x v="0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x v="0"/>
    <n v="1297977427"/>
    <n v="1292793427"/>
    <x v="1"/>
    <n v="60"/>
    <n v="91.3"/>
    <x v="0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x v="0"/>
    <n v="1376838000"/>
    <n v="1374531631"/>
    <x v="1"/>
    <n v="55"/>
    <n v="39.67"/>
    <x v="0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x v="0"/>
    <n v="1403366409"/>
    <n v="1400774409"/>
    <x v="1"/>
    <n v="51"/>
    <n v="57.55"/>
    <x v="0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x v="1"/>
    <n v="1405521075"/>
    <n v="1402929075"/>
    <x v="1"/>
    <n v="78"/>
    <n v="33.03"/>
    <x v="0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n v="114"/>
    <x v="0"/>
    <x v="0"/>
    <n v="1367859071"/>
    <n v="1365699071"/>
    <x v="1"/>
    <n v="62"/>
    <n v="77.34"/>
    <x v="0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x v="1"/>
    <n v="1403258049"/>
    <n v="1400666049"/>
    <x v="1"/>
    <n v="45"/>
    <n v="31.93"/>
    <x v="0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x v="1"/>
    <n v="1402848000"/>
    <n v="1400570787"/>
    <x v="1"/>
    <n v="15"/>
    <n v="36.33"/>
    <x v="0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x v="0"/>
    <n v="1328029200"/>
    <n v="1323211621"/>
    <x v="1"/>
    <n v="151"/>
    <n v="46.77"/>
    <x v="0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n v="109"/>
    <x v="0"/>
    <x v="0"/>
    <n v="1377284669"/>
    <n v="1375729469"/>
    <x v="1"/>
    <n v="68"/>
    <n v="40.07"/>
    <x v="0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n v="107"/>
    <x v="0"/>
    <x v="0"/>
    <n v="1404258631"/>
    <n v="1401666631"/>
    <x v="1"/>
    <n v="46"/>
    <n v="100.22"/>
    <x v="0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x v="1"/>
    <n v="1405553241"/>
    <n v="1404948441"/>
    <x v="1"/>
    <n v="24"/>
    <n v="41.67"/>
    <x v="0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x v="1"/>
    <n v="1410901200"/>
    <n v="1408313438"/>
    <x v="1"/>
    <n v="70"/>
    <n v="46.71"/>
    <x v="0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x v="0"/>
    <n v="1407167973"/>
    <n v="1405439973"/>
    <x v="1"/>
    <n v="244"/>
    <n v="71.489999999999995"/>
    <x v="0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x v="1"/>
    <n v="1433930302"/>
    <n v="1432115902"/>
    <x v="0"/>
    <n v="9"/>
    <n v="14.44"/>
    <x v="1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x v="9"/>
    <n v="1432455532"/>
    <n v="1429863532"/>
    <x v="0"/>
    <n v="19"/>
    <n v="356.84"/>
    <x v="1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x v="5"/>
    <n v="1481258275"/>
    <n v="1478662675"/>
    <x v="0"/>
    <n v="0"/>
    <n v="0"/>
    <x v="1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x v="0"/>
    <n v="1471370869"/>
    <n v="1466186869"/>
    <x v="0"/>
    <n v="4"/>
    <n v="37.75"/>
    <x v="1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x v="1"/>
    <n v="1425160800"/>
    <n v="1421274859"/>
    <x v="0"/>
    <n v="8"/>
    <n v="12.75"/>
    <x v="1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x v="1"/>
    <n v="1424474056"/>
    <n v="1420586056"/>
    <x v="0"/>
    <n v="24"/>
    <n v="24.46"/>
    <x v="1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x v="0"/>
    <n v="1437960598"/>
    <n v="1435368598"/>
    <x v="0"/>
    <n v="0"/>
    <n v="0"/>
    <x v="1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x v="0"/>
    <n v="1423750542"/>
    <n v="1421158542"/>
    <x v="0"/>
    <n v="39"/>
    <n v="53.08"/>
    <x v="1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x v="0"/>
    <n v="1438437600"/>
    <n v="1433254875"/>
    <x v="0"/>
    <n v="6"/>
    <n v="300"/>
    <x v="1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n v="11"/>
    <x v="10"/>
    <x v="8"/>
    <n v="1423050618"/>
    <n v="1420458618"/>
    <x v="0"/>
    <n v="4"/>
    <n v="286.25"/>
    <x v="1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x v="7"/>
    <n v="1424081477"/>
    <n v="1420798277"/>
    <x v="0"/>
    <n v="3"/>
    <n v="36.67"/>
    <x v="1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x v="0"/>
    <n v="1410037200"/>
    <n v="1407435418"/>
    <x v="0"/>
    <n v="53"/>
    <n v="49.21"/>
    <x v="1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x v="0"/>
    <n v="1461994440"/>
    <n v="1459410101"/>
    <x v="0"/>
    <n v="1"/>
    <n v="1"/>
    <x v="1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x v="1"/>
    <n v="1409509477"/>
    <n v="1407695077"/>
    <x v="0"/>
    <n v="2"/>
    <n v="12.5"/>
    <x v="1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x v="0"/>
    <n v="1450072740"/>
    <n v="1445027346"/>
    <x v="0"/>
    <n v="25"/>
    <n v="109.04"/>
    <x v="1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x v="0"/>
    <n v="1443224622"/>
    <n v="1440632622"/>
    <x v="0"/>
    <n v="6"/>
    <n v="41.67"/>
    <x v="1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x v="0"/>
    <n v="1437149640"/>
    <n v="1434558479"/>
    <x v="0"/>
    <n v="0"/>
    <n v="0"/>
    <x v="1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x v="1"/>
    <n v="1430470772"/>
    <n v="1427878772"/>
    <x v="0"/>
    <n v="12"/>
    <n v="22.75"/>
    <x v="1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x v="0"/>
    <n v="1442644651"/>
    <n v="1440052651"/>
    <x v="0"/>
    <n v="0"/>
    <n v="0"/>
    <x v="1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x v="0"/>
    <n v="1429767607"/>
    <n v="1424587207"/>
    <x v="0"/>
    <n v="36"/>
    <n v="70.83"/>
    <x v="1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x v="0"/>
    <n v="1406557877"/>
    <n v="1404743477"/>
    <x v="1"/>
    <n v="82"/>
    <n v="63.11"/>
    <x v="0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x v="0"/>
    <n v="1403305200"/>
    <n v="1400512658"/>
    <x v="1"/>
    <n v="226"/>
    <n v="50.16"/>
    <x v="0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x v="0"/>
    <n v="1338523140"/>
    <n v="1334442519"/>
    <x v="1"/>
    <n v="60"/>
    <n v="62.88"/>
    <x v="0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x v="0"/>
    <n v="1408068000"/>
    <n v="1405346680"/>
    <x v="1"/>
    <n v="322"/>
    <n v="85.53"/>
    <x v="0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n v="126"/>
    <x v="0"/>
    <x v="0"/>
    <n v="1407524751"/>
    <n v="1404932751"/>
    <x v="1"/>
    <n v="94"/>
    <n v="53.72"/>
    <x v="0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x v="1"/>
    <n v="1437934759"/>
    <n v="1434478759"/>
    <x v="1"/>
    <n v="47"/>
    <n v="127.81"/>
    <x v="0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x v="1"/>
    <n v="1452038100"/>
    <n v="1448823673"/>
    <x v="1"/>
    <n v="115"/>
    <n v="106.57"/>
    <x v="0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x v="0"/>
    <n v="1441857540"/>
    <n v="1438617471"/>
    <x v="1"/>
    <n v="134"/>
    <n v="262.11"/>
    <x v="0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x v="1"/>
    <n v="1436625000"/>
    <n v="1433934371"/>
    <x v="1"/>
    <n v="35"/>
    <n v="57.17"/>
    <x v="0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n v="116"/>
    <x v="0"/>
    <x v="0"/>
    <n v="1478264784"/>
    <n v="1475672784"/>
    <x v="1"/>
    <n v="104"/>
    <n v="50.2"/>
    <x v="0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x v="1"/>
    <n v="1419984000"/>
    <n v="1417132986"/>
    <x v="1"/>
    <n v="184"/>
    <n v="66.59"/>
    <x v="0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x v="0"/>
    <n v="1427063747"/>
    <n v="1424043347"/>
    <x v="1"/>
    <n v="119"/>
    <n v="168.25"/>
    <x v="0"/>
    <s v="theater/plays"/>
    <x v="1"/>
    <s v="plays"/>
    <x v="3219"/>
  </r>
  <r>
    <n v="3220"/>
    <s v="Burners"/>
    <s v="A sci-fi thriller for the stage opening March 10 in Los Angeles."/>
    <n v="15000"/>
    <n v="15126"/>
    <x v="0"/>
    <n v="101"/>
    <x v="0"/>
    <x v="0"/>
    <n v="1489352400"/>
    <n v="1486411204"/>
    <x v="1"/>
    <n v="59"/>
    <n v="256.37"/>
    <x v="0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x v="1"/>
    <n v="1436114603"/>
    <n v="1433090603"/>
    <x v="1"/>
    <n v="113"/>
    <n v="36.61"/>
    <x v="0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x v="0"/>
    <n v="1445722140"/>
    <n v="1443016697"/>
    <x v="1"/>
    <n v="84"/>
    <n v="37.14"/>
    <x v="0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x v="0"/>
    <n v="1440100976"/>
    <n v="1437508976"/>
    <x v="1"/>
    <n v="74"/>
    <n v="45.88"/>
    <x v="0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x v="0"/>
    <n v="1484024400"/>
    <n v="1479932713"/>
    <x v="1"/>
    <n v="216"/>
    <n v="141.71"/>
    <x v="0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x v="0"/>
    <n v="1464987600"/>
    <n v="1463145938"/>
    <x v="1"/>
    <n v="39"/>
    <n v="52.49"/>
    <x v="0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x v="1"/>
    <n v="1446213612"/>
    <n v="1443621612"/>
    <x v="1"/>
    <n v="21"/>
    <n v="59.52"/>
    <x v="0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x v="1"/>
    <n v="1484687436"/>
    <n v="1482095436"/>
    <x v="0"/>
    <n v="30"/>
    <n v="50"/>
    <x v="0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n v="102"/>
    <x v="0"/>
    <x v="0"/>
    <n v="1450328340"/>
    <n v="1447606884"/>
    <x v="1"/>
    <n v="37"/>
    <n v="193.62"/>
    <x v="0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x v="0"/>
    <n v="1416470398"/>
    <n v="1413874798"/>
    <x v="1"/>
    <n v="202"/>
    <n v="106.8"/>
    <x v="0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x v="0"/>
    <n v="1412135940"/>
    <n v="1410840126"/>
    <x v="1"/>
    <n v="37"/>
    <n v="77.22"/>
    <x v="0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x v="0"/>
    <n v="1460846347"/>
    <n v="1458254347"/>
    <x v="0"/>
    <n v="28"/>
    <n v="57.5"/>
    <x v="0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x v="0"/>
    <n v="1462334340"/>
    <n v="1459711917"/>
    <x v="1"/>
    <n v="26"/>
    <n v="50.46"/>
    <x v="0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n v="119"/>
    <x v="0"/>
    <x v="0"/>
    <n v="1488482355"/>
    <n v="1485890355"/>
    <x v="0"/>
    <n v="61"/>
    <n v="97.38"/>
    <x v="0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x v="1"/>
    <n v="1485991860"/>
    <n v="1483124208"/>
    <x v="0"/>
    <n v="115"/>
    <n v="34.92"/>
    <x v="0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x v="0"/>
    <n v="1467361251"/>
    <n v="1464769251"/>
    <x v="1"/>
    <n v="181"/>
    <n v="85.53"/>
    <x v="0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x v="0"/>
    <n v="1482962433"/>
    <n v="1480370433"/>
    <x v="0"/>
    <n v="110"/>
    <n v="182.91"/>
    <x v="0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x v="0"/>
    <n v="1443499140"/>
    <n v="1441452184"/>
    <x v="1"/>
    <n v="269"/>
    <n v="131.13999999999999"/>
    <x v="0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x v="1"/>
    <n v="1435752898"/>
    <n v="1433160898"/>
    <x v="1"/>
    <n v="79"/>
    <n v="39.81"/>
    <x v="0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x v="1"/>
    <n v="1445817540"/>
    <n v="1443665293"/>
    <x v="1"/>
    <n v="104"/>
    <n v="59.7"/>
    <x v="0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x v="1"/>
    <n v="1487286000"/>
    <n v="1484843948"/>
    <x v="0"/>
    <n v="34"/>
    <n v="88.74"/>
    <x v="0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x v="0"/>
    <n v="1413269940"/>
    <n v="1410421670"/>
    <x v="1"/>
    <n v="167"/>
    <n v="58.69"/>
    <x v="0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x v="0"/>
    <n v="1411150092"/>
    <n v="1408558092"/>
    <x v="1"/>
    <n v="183"/>
    <n v="69.569999999999993"/>
    <x v="0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x v="0"/>
    <n v="1444348800"/>
    <n v="1442283562"/>
    <x v="1"/>
    <n v="71"/>
    <n v="115.87"/>
    <x v="0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x v="1"/>
    <n v="1480613982"/>
    <n v="1478018382"/>
    <x v="0"/>
    <n v="69"/>
    <n v="23.87"/>
    <x v="0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x v="0"/>
    <n v="1434074400"/>
    <n v="1431354258"/>
    <x v="0"/>
    <n v="270"/>
    <n v="81.13"/>
    <x v="0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x v="0"/>
    <n v="1442030340"/>
    <n v="1439551200"/>
    <x v="1"/>
    <n v="193"/>
    <n v="57.63"/>
    <x v="0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x v="1"/>
    <n v="1436696712"/>
    <n v="1434104712"/>
    <x v="1"/>
    <n v="57"/>
    <n v="46.43"/>
    <x v="0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n v="101"/>
    <x v="0"/>
    <x v="0"/>
    <n v="1428178757"/>
    <n v="1425590357"/>
    <x v="1"/>
    <n v="200"/>
    <n v="60.48"/>
    <x v="0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x v="0"/>
    <n v="1434822914"/>
    <n v="1432230914"/>
    <x v="1"/>
    <n v="88"/>
    <n v="65.58"/>
    <x v="0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x v="0"/>
    <n v="1415213324"/>
    <n v="1412617724"/>
    <x v="1"/>
    <n v="213"/>
    <n v="119.19"/>
    <x v="0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x v="0"/>
    <n v="1434907966"/>
    <n v="1432315966"/>
    <x v="1"/>
    <n v="20"/>
    <n v="83.05"/>
    <x v="0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n v="128"/>
    <x v="1"/>
    <x v="1"/>
    <n v="1473247240"/>
    <n v="1470655240"/>
    <x v="1"/>
    <n v="50"/>
    <n v="57.52"/>
    <x v="0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n v="102"/>
    <x v="0"/>
    <x v="0"/>
    <n v="1473306300"/>
    <n v="1471701028"/>
    <x v="1"/>
    <n v="115"/>
    <n v="177.09"/>
    <x v="0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x v="1"/>
    <n v="1427331809"/>
    <n v="1424743409"/>
    <x v="1"/>
    <n v="186"/>
    <n v="70.77"/>
    <x v="0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x v="1"/>
    <n v="1412706375"/>
    <n v="1410114375"/>
    <x v="1"/>
    <n v="18"/>
    <n v="29.17"/>
    <x v="0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x v="0"/>
    <n v="1433995140"/>
    <n v="1432129577"/>
    <x v="1"/>
    <n v="176"/>
    <n v="72.760000000000005"/>
    <x v="0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x v="1"/>
    <n v="1487769952"/>
    <n v="1485177952"/>
    <x v="0"/>
    <n v="41"/>
    <n v="51.85"/>
    <x v="0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n v="105"/>
    <x v="0"/>
    <x v="0"/>
    <n v="1420751861"/>
    <n v="1418159861"/>
    <x v="1"/>
    <n v="75"/>
    <n v="98.2"/>
    <x v="0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x v="0"/>
    <n v="1475294340"/>
    <n v="1472753745"/>
    <x v="1"/>
    <n v="97"/>
    <n v="251.74"/>
    <x v="0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x v="0"/>
    <n v="1448903318"/>
    <n v="1445875718"/>
    <x v="1"/>
    <n v="73"/>
    <n v="74.819999999999993"/>
    <x v="0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x v="0"/>
    <n v="1437067476"/>
    <n v="1434475476"/>
    <x v="1"/>
    <n v="49"/>
    <n v="67.650000000000006"/>
    <x v="0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n v="103"/>
    <x v="0"/>
    <x v="0"/>
    <n v="1419220800"/>
    <n v="1416555262"/>
    <x v="1"/>
    <n v="134"/>
    <n v="93.81"/>
    <x v="0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x v="0"/>
    <n v="1446238800"/>
    <n v="1444220588"/>
    <x v="1"/>
    <n v="68"/>
    <n v="41.24"/>
    <x v="0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n v="103"/>
    <x v="0"/>
    <x v="0"/>
    <n v="1422482400"/>
    <n v="1421089938"/>
    <x v="1"/>
    <n v="49"/>
    <n v="52.55"/>
    <x v="0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x v="3"/>
    <n v="1449162000"/>
    <n v="1446570315"/>
    <x v="1"/>
    <n v="63"/>
    <n v="70.290000000000006"/>
    <x v="0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n v="131"/>
    <x v="0"/>
    <x v="0"/>
    <n v="1434142800"/>
    <n v="1431435122"/>
    <x v="1"/>
    <n v="163"/>
    <n v="48.33"/>
    <x v="0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x v="0"/>
    <n v="1437156660"/>
    <n v="1434564660"/>
    <x v="1"/>
    <n v="288"/>
    <n v="53.18"/>
    <x v="0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x v="0"/>
    <n v="1472074928"/>
    <n v="1470692528"/>
    <x v="1"/>
    <n v="42"/>
    <n v="60.95"/>
    <x v="0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x v="1"/>
    <n v="1434452400"/>
    <n v="1431509397"/>
    <x v="1"/>
    <n v="70"/>
    <n v="116"/>
    <x v="0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x v="1"/>
    <n v="1436705265"/>
    <n v="1434113265"/>
    <x v="1"/>
    <n v="30"/>
    <n v="61"/>
    <x v="0"/>
    <s v="theater/plays"/>
    <x v="1"/>
    <s v="plays"/>
    <x v="3270"/>
  </r>
  <r>
    <n v="3271"/>
    <s v="Saxon Court at Southwark Playhouse"/>
    <s v="A razor sharp satire to darken your Christmas."/>
    <n v="1500"/>
    <n v="1950"/>
    <x v="0"/>
    <n v="130"/>
    <x v="1"/>
    <x v="1"/>
    <n v="1414927775"/>
    <n v="1412332175"/>
    <x v="1"/>
    <n v="51"/>
    <n v="38.24"/>
    <x v="0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x v="0"/>
    <n v="1446814809"/>
    <n v="1444219209"/>
    <x v="1"/>
    <n v="145"/>
    <n v="106.5"/>
    <x v="0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x v="0"/>
    <n v="1473879600"/>
    <n v="1472498042"/>
    <x v="1"/>
    <n v="21"/>
    <n v="204.57"/>
    <x v="0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x v="0"/>
    <n v="1458075600"/>
    <n v="1454259272"/>
    <x v="1"/>
    <n v="286"/>
    <n v="54.91"/>
    <x v="0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x v="0"/>
    <n v="1423456200"/>
    <n v="1421183271"/>
    <x v="1"/>
    <n v="12"/>
    <n v="150.41999999999999"/>
    <x v="0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x v="5"/>
    <n v="1459483140"/>
    <n v="1456526879"/>
    <x v="1"/>
    <n v="100"/>
    <n v="52.58"/>
    <x v="0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x v="1"/>
    <n v="1416331406"/>
    <n v="1413735806"/>
    <x v="1"/>
    <n v="100"/>
    <n v="54.3"/>
    <x v="0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x v="1"/>
    <n v="1433017303"/>
    <n v="1430425303"/>
    <x v="1"/>
    <n v="34"/>
    <n v="76.03"/>
    <x v="0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x v="0"/>
    <n v="1459474059"/>
    <n v="1456885659"/>
    <x v="0"/>
    <n v="63"/>
    <n v="105.21"/>
    <x v="0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x v="0"/>
    <n v="1433134800"/>
    <n v="1430158198"/>
    <x v="0"/>
    <n v="30"/>
    <n v="68.67"/>
    <x v="0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x v="0"/>
    <n v="1441153705"/>
    <n v="1438561705"/>
    <x v="0"/>
    <n v="47"/>
    <n v="129.36000000000001"/>
    <x v="0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x v="0"/>
    <n v="1461904788"/>
    <n v="1458103188"/>
    <x v="0"/>
    <n v="237"/>
    <n v="134.26"/>
    <x v="0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x v="1"/>
    <n v="1455138000"/>
    <n v="1452448298"/>
    <x v="0"/>
    <n v="47"/>
    <n v="17.829999999999998"/>
    <x v="0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x v="0"/>
    <n v="1454047140"/>
    <n v="1452546853"/>
    <x v="0"/>
    <n v="15"/>
    <n v="203.2"/>
    <x v="0"/>
    <s v="theater/plays"/>
    <x v="1"/>
    <s v="plays"/>
    <x v="3284"/>
  </r>
  <r>
    <n v="3285"/>
    <s v="By Morning"/>
    <s v="A new play by Matthew Gasda"/>
    <n v="4999"/>
    <n v="5604"/>
    <x v="0"/>
    <n v="112"/>
    <x v="0"/>
    <x v="0"/>
    <n v="1488258000"/>
    <n v="1485556626"/>
    <x v="0"/>
    <n v="81"/>
    <n v="69.19"/>
    <x v="0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x v="0"/>
    <n v="1471291782"/>
    <n v="1468699782"/>
    <x v="0"/>
    <n v="122"/>
    <n v="125.12"/>
    <x v="0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n v="100"/>
    <x v="5"/>
    <x v="5"/>
    <n v="1448733628"/>
    <n v="1446573628"/>
    <x v="0"/>
    <n v="34"/>
    <n v="73.53"/>
    <x v="0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x v="1"/>
    <n v="1466463600"/>
    <n v="1463337315"/>
    <x v="0"/>
    <n v="207"/>
    <n v="48.44"/>
    <x v="0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x v="1"/>
    <n v="1487580602"/>
    <n v="1485161402"/>
    <x v="0"/>
    <n v="25"/>
    <n v="26.61"/>
    <x v="0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x v="1"/>
    <n v="1489234891"/>
    <n v="1486642891"/>
    <x v="0"/>
    <n v="72"/>
    <n v="33.67"/>
    <x v="0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x v="0"/>
    <n v="1442462340"/>
    <n v="1439743900"/>
    <x v="0"/>
    <n v="14"/>
    <n v="40.71"/>
    <x v="0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x v="1"/>
    <n v="1449257348"/>
    <n v="1444069748"/>
    <x v="0"/>
    <n v="15"/>
    <n v="19.27"/>
    <x v="0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x v="4"/>
    <n v="1488622352"/>
    <n v="1486030352"/>
    <x v="0"/>
    <n v="91"/>
    <n v="84.29"/>
    <x v="0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x v="1"/>
    <n v="1434459554"/>
    <n v="1431867554"/>
    <x v="0"/>
    <n v="24"/>
    <n v="29.58"/>
    <x v="0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x v="1"/>
    <n v="1474886229"/>
    <n v="1472294229"/>
    <x v="0"/>
    <n v="27"/>
    <n v="26.67"/>
    <x v="0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x v="1"/>
    <n v="1448229600"/>
    <n v="1446401372"/>
    <x v="0"/>
    <n v="47"/>
    <n v="45.98"/>
    <x v="0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x v="1"/>
    <n v="1438037940"/>
    <n v="1436380256"/>
    <x v="0"/>
    <n v="44"/>
    <n v="125.09"/>
    <x v="0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x v="0"/>
    <n v="1442102400"/>
    <n v="1440370768"/>
    <x v="0"/>
    <n v="72"/>
    <n v="141.29"/>
    <x v="0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x v="0"/>
    <n v="1444860063"/>
    <n v="1442268063"/>
    <x v="0"/>
    <n v="63"/>
    <n v="55.33"/>
    <x v="0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x v="0"/>
    <n v="1430329862"/>
    <n v="1428515462"/>
    <x v="0"/>
    <n v="88"/>
    <n v="46.42"/>
    <x v="0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x v="0"/>
    <n v="1470034740"/>
    <n v="1466185176"/>
    <x v="0"/>
    <n v="70"/>
    <n v="57.2"/>
    <x v="0"/>
    <s v="theater/plays"/>
    <x v="1"/>
    <s v="plays"/>
    <x v="3301"/>
  </r>
  <r>
    <n v="3302"/>
    <s v="El muro de BorÃ­s KiÃ©n"/>
    <s v="FilosofÃ­a de los anÃ³nimos"/>
    <n v="8400"/>
    <n v="8685"/>
    <x v="0"/>
    <n v="103"/>
    <x v="3"/>
    <x v="3"/>
    <n v="1481099176"/>
    <n v="1478507176"/>
    <x v="0"/>
    <n v="50"/>
    <n v="173.7"/>
    <x v="0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x v="0"/>
    <n v="1427553484"/>
    <n v="1424533084"/>
    <x v="0"/>
    <n v="35"/>
    <n v="59.6"/>
    <x v="0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x v="0"/>
    <n v="1482418752"/>
    <n v="1479826752"/>
    <x v="0"/>
    <n v="175"/>
    <n v="89.59"/>
    <x v="0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x v="0"/>
    <n v="1438374748"/>
    <n v="1435782748"/>
    <x v="0"/>
    <n v="20"/>
    <n v="204.05"/>
    <x v="0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x v="0"/>
    <n v="1465527600"/>
    <n v="1462252542"/>
    <x v="0"/>
    <n v="54"/>
    <n v="48.7"/>
    <x v="0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x v="0"/>
    <n v="1463275339"/>
    <n v="1460683339"/>
    <x v="0"/>
    <n v="20"/>
    <n v="53.34"/>
    <x v="0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x v="0"/>
    <n v="1460581365"/>
    <n v="1458766965"/>
    <x v="0"/>
    <n v="57"/>
    <n v="75.09"/>
    <x v="0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n v="159"/>
    <x v="1"/>
    <x v="1"/>
    <n v="1476632178"/>
    <n v="1473953778"/>
    <x v="0"/>
    <n v="31"/>
    <n v="18"/>
    <x v="0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n v="100"/>
    <x v="0"/>
    <x v="0"/>
    <n v="1444169825"/>
    <n v="1441577825"/>
    <x v="0"/>
    <n v="31"/>
    <n v="209.84"/>
    <x v="0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x v="0"/>
    <n v="1445065210"/>
    <n v="1442473210"/>
    <x v="0"/>
    <n v="45"/>
    <n v="61.02"/>
    <x v="0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x v="0"/>
    <n v="1478901600"/>
    <n v="1477077946"/>
    <x v="0"/>
    <n v="41"/>
    <n v="61"/>
    <x v="0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x v="0"/>
    <n v="1453856400"/>
    <n v="1452664317"/>
    <x v="0"/>
    <n v="29"/>
    <n v="80.03"/>
    <x v="0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x v="1"/>
    <n v="1431115500"/>
    <n v="1428733511"/>
    <x v="0"/>
    <n v="58"/>
    <n v="29.07"/>
    <x v="0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x v="1"/>
    <n v="1462519041"/>
    <n v="1459927041"/>
    <x v="0"/>
    <n v="89"/>
    <n v="49.44"/>
    <x v="0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x v="0"/>
    <n v="1407506040"/>
    <n v="1404680075"/>
    <x v="0"/>
    <n v="125"/>
    <n v="93.98"/>
    <x v="0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x v="0"/>
    <n v="1465347424"/>
    <n v="1462755424"/>
    <x v="0"/>
    <n v="18"/>
    <n v="61.94"/>
    <x v="0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n v="126"/>
    <x v="5"/>
    <x v="5"/>
    <n v="1460341800"/>
    <n v="1456902893"/>
    <x v="0"/>
    <n v="32"/>
    <n v="78.5"/>
    <x v="0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x v="1"/>
    <n v="1422712986"/>
    <n v="1418824986"/>
    <x v="0"/>
    <n v="16"/>
    <n v="33.75"/>
    <x v="0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x v="0"/>
    <n v="1466557557"/>
    <n v="1463965557"/>
    <x v="0"/>
    <n v="38"/>
    <n v="66.45"/>
    <x v="0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x v="0"/>
    <n v="1413431940"/>
    <n v="1412216665"/>
    <x v="0"/>
    <n v="15"/>
    <n v="35.799999999999997"/>
    <x v="0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x v="0"/>
    <n v="1466567700"/>
    <n v="1464653696"/>
    <x v="0"/>
    <n v="23"/>
    <n v="145.65"/>
    <x v="0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x v="1"/>
    <n v="1474793208"/>
    <n v="1472201208"/>
    <x v="0"/>
    <n v="49"/>
    <n v="25.69"/>
    <x v="0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n v="102"/>
    <x v="17"/>
    <x v="3"/>
    <n v="1465135190"/>
    <n v="1463925590"/>
    <x v="0"/>
    <n v="10"/>
    <n v="152.5"/>
    <x v="0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x v="1"/>
    <n v="1428256277"/>
    <n v="1425235877"/>
    <x v="0"/>
    <n v="15"/>
    <n v="30"/>
    <x v="0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x v="0"/>
    <n v="1425830905"/>
    <n v="1423242505"/>
    <x v="0"/>
    <n v="57"/>
    <n v="142.28"/>
    <x v="0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x v="1"/>
    <n v="1462697966"/>
    <n v="1460105966"/>
    <x v="0"/>
    <n v="33"/>
    <n v="24.55"/>
    <x v="0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x v="0"/>
    <n v="1404522000"/>
    <n v="1404308883"/>
    <x v="0"/>
    <n v="9"/>
    <n v="292.77999999999997"/>
    <x v="0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n v="117"/>
    <x v="1"/>
    <x v="1"/>
    <n v="1406502000"/>
    <n v="1405583108"/>
    <x v="0"/>
    <n v="26"/>
    <n v="44.92"/>
    <x v="0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x v="1"/>
    <n v="1427919468"/>
    <n v="1425331068"/>
    <x v="0"/>
    <n v="69"/>
    <n v="23.1"/>
    <x v="0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x v="0"/>
    <n v="1444149886"/>
    <n v="1441125886"/>
    <x v="0"/>
    <n v="65"/>
    <n v="80.400000000000006"/>
    <x v="0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n v="100"/>
    <x v="0"/>
    <x v="0"/>
    <n v="1405802330"/>
    <n v="1403210330"/>
    <x v="0"/>
    <n v="83"/>
    <n v="72.290000000000006"/>
    <x v="0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x v="0"/>
    <n v="1434384880"/>
    <n v="1432484080"/>
    <x v="0"/>
    <n v="111"/>
    <n v="32.97"/>
    <x v="0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x v="0"/>
    <n v="1438259422"/>
    <n v="1435667422"/>
    <x v="0"/>
    <n v="46"/>
    <n v="116.65"/>
    <x v="0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x v="1"/>
    <n v="1407106800"/>
    <n v="1404749446"/>
    <x v="0"/>
    <n v="63"/>
    <n v="79.62"/>
    <x v="0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n v="100"/>
    <x v="1"/>
    <x v="1"/>
    <n v="1459845246"/>
    <n v="1457429646"/>
    <x v="0"/>
    <n v="9"/>
    <n v="27.78"/>
    <x v="0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x v="1"/>
    <n v="1412974800"/>
    <n v="1411109167"/>
    <x v="0"/>
    <n v="34"/>
    <n v="81.03"/>
    <x v="0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n v="102"/>
    <x v="0"/>
    <x v="0"/>
    <n v="1487944080"/>
    <n v="1486129680"/>
    <x v="0"/>
    <n v="112"/>
    <n v="136.85"/>
    <x v="0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x v="0"/>
    <n v="1469721518"/>
    <n v="1467129518"/>
    <x v="0"/>
    <n v="47"/>
    <n v="177.62"/>
    <x v="0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x v="0"/>
    <n v="1481066554"/>
    <n v="1478906554"/>
    <x v="0"/>
    <n v="38"/>
    <n v="109.08"/>
    <x v="0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x v="1"/>
    <n v="1465750800"/>
    <n v="1463771421"/>
    <x v="0"/>
    <n v="28"/>
    <n v="119.64"/>
    <x v="0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x v="0"/>
    <n v="1427864340"/>
    <n v="1425020810"/>
    <x v="0"/>
    <n v="78"/>
    <n v="78.209999999999994"/>
    <x v="0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x v="1"/>
    <n v="1460553480"/>
    <n v="1458770384"/>
    <x v="0"/>
    <n v="23"/>
    <n v="52.17"/>
    <x v="0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x v="0"/>
    <n v="1409374093"/>
    <n v="1406782093"/>
    <x v="0"/>
    <n v="40"/>
    <n v="114.13"/>
    <x v="0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x v="0"/>
    <n v="1429317420"/>
    <n v="1424226768"/>
    <x v="0"/>
    <n v="13"/>
    <n v="50"/>
    <x v="0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x v="0"/>
    <n v="1424910910"/>
    <n v="1424306110"/>
    <x v="0"/>
    <n v="18"/>
    <n v="91.67"/>
    <x v="0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x v="1"/>
    <n v="1462741200"/>
    <n v="1461503654"/>
    <x v="0"/>
    <n v="22"/>
    <n v="108.59"/>
    <x v="0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x v="0"/>
    <n v="1461988740"/>
    <n v="1459949080"/>
    <x v="0"/>
    <n v="79"/>
    <n v="69.819999999999993"/>
    <x v="0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x v="0"/>
    <n v="1465837200"/>
    <n v="1463971172"/>
    <x v="0"/>
    <n v="14"/>
    <n v="109.57"/>
    <x v="0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x v="3"/>
    <n v="1448838000"/>
    <n v="1445791811"/>
    <x v="0"/>
    <n v="51"/>
    <n v="71.67"/>
    <x v="0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x v="1"/>
    <n v="1406113200"/>
    <n v="1402910965"/>
    <x v="0"/>
    <n v="54"/>
    <n v="93.61"/>
    <x v="0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x v="1"/>
    <n v="1467414000"/>
    <n v="1462492178"/>
    <x v="0"/>
    <n v="70"/>
    <n v="76.8"/>
    <x v="0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x v="1"/>
    <n v="1462230000"/>
    <n v="1461061350"/>
    <x v="0"/>
    <n v="44"/>
    <n v="35.799999999999997"/>
    <x v="0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x v="0"/>
    <n v="1446091260"/>
    <n v="1443029206"/>
    <x v="0"/>
    <n v="55"/>
    <n v="55.6"/>
    <x v="0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x v="1"/>
    <n v="1462879020"/>
    <n v="1461941527"/>
    <x v="0"/>
    <n v="15"/>
    <n v="147.33000000000001"/>
    <x v="0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x v="1"/>
    <n v="1468611272"/>
    <n v="1466019272"/>
    <x v="0"/>
    <n v="27"/>
    <n v="56.33"/>
    <x v="0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x v="1"/>
    <n v="1406887310"/>
    <n v="1404295310"/>
    <x v="0"/>
    <n v="21"/>
    <n v="96.19"/>
    <x v="0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x v="0"/>
    <n v="1416385679"/>
    <n v="1413790079"/>
    <x v="0"/>
    <n v="162"/>
    <n v="63.57"/>
    <x v="0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n v="106"/>
    <x v="0"/>
    <x v="0"/>
    <n v="1487985734"/>
    <n v="1484097734"/>
    <x v="0"/>
    <n v="23"/>
    <n v="184.78"/>
    <x v="0"/>
    <s v="theater/plays"/>
    <x v="1"/>
    <s v="plays"/>
    <x v="3359"/>
  </r>
  <r>
    <n v="3360"/>
    <s v="Pretty Butch"/>
    <s v="World Premiere, an M1 Singapore Fringe Festival 2017 commission."/>
    <n v="9000"/>
    <n v="9124"/>
    <x v="0"/>
    <n v="101"/>
    <x v="20"/>
    <x v="12"/>
    <n v="1481731140"/>
    <n v="1479866343"/>
    <x v="0"/>
    <n v="72"/>
    <n v="126.72"/>
    <x v="0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x v="0"/>
    <n v="1409587140"/>
    <n v="1408062990"/>
    <x v="0"/>
    <n v="68"/>
    <n v="83.43"/>
    <x v="0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x v="0"/>
    <n v="1425704100"/>
    <n v="1424484717"/>
    <x v="0"/>
    <n v="20"/>
    <n v="54.5"/>
    <x v="0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x v="0"/>
    <n v="1408464000"/>
    <n v="1406831445"/>
    <x v="0"/>
    <n v="26"/>
    <n v="302.31"/>
    <x v="0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x v="1"/>
    <n v="1458075600"/>
    <n v="1456183649"/>
    <x v="0"/>
    <n v="72"/>
    <n v="44.14"/>
    <x v="0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x v="0"/>
    <n v="1449973592"/>
    <n v="1447381592"/>
    <x v="0"/>
    <n v="3"/>
    <n v="866.67"/>
    <x v="0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x v="0"/>
    <n v="1431481037"/>
    <n v="1428889037"/>
    <x v="0"/>
    <n v="18"/>
    <n v="61.39"/>
    <x v="0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x v="1"/>
    <n v="1438467894"/>
    <n v="1436307894"/>
    <x v="0"/>
    <n v="30"/>
    <n v="29.67"/>
    <x v="0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x v="0"/>
    <n v="1420088400"/>
    <n v="1416977259"/>
    <x v="0"/>
    <n v="23"/>
    <n v="45.48"/>
    <x v="0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x v="3"/>
    <n v="1484441980"/>
    <n v="1479257980"/>
    <x v="0"/>
    <n v="54"/>
    <n v="96.2"/>
    <x v="0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x v="0"/>
    <n v="1481961600"/>
    <n v="1479283285"/>
    <x v="0"/>
    <n v="26"/>
    <n v="67.92"/>
    <x v="0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x v="0"/>
    <n v="1449089965"/>
    <n v="1446670765"/>
    <x v="0"/>
    <n v="9"/>
    <n v="30.78"/>
    <x v="0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n v="104"/>
    <x v="0"/>
    <x v="0"/>
    <n v="1408942740"/>
    <n v="1407157756"/>
    <x v="0"/>
    <n v="27"/>
    <n v="38.33"/>
    <x v="0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x v="1"/>
    <n v="1437235200"/>
    <n v="1435177840"/>
    <x v="0"/>
    <n v="30"/>
    <n v="66.83"/>
    <x v="0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x v="5"/>
    <n v="1446053616"/>
    <n v="1443461616"/>
    <x v="0"/>
    <n v="52"/>
    <n v="71.73"/>
    <x v="0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x v="1"/>
    <n v="1400423973"/>
    <n v="1399387173"/>
    <x v="0"/>
    <n v="17"/>
    <n v="176.47"/>
    <x v="0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x v="0"/>
    <n v="1429976994"/>
    <n v="1424796594"/>
    <x v="0"/>
    <n v="19"/>
    <n v="421.11"/>
    <x v="0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x v="1"/>
    <n v="1426870560"/>
    <n v="1424280899"/>
    <x v="0"/>
    <n v="77"/>
    <n v="104.99"/>
    <x v="0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x v="1"/>
    <n v="1409490480"/>
    <n v="1407400306"/>
    <x v="0"/>
    <n v="21"/>
    <n v="28.19"/>
    <x v="0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x v="1"/>
    <n v="1440630000"/>
    <n v="1439122800"/>
    <x v="0"/>
    <n v="38"/>
    <n v="54.55"/>
    <x v="0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x v="0"/>
    <n v="1417305178"/>
    <n v="1414277578"/>
    <x v="0"/>
    <n v="28"/>
    <n v="111.89"/>
    <x v="0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x v="0"/>
    <n v="1426044383"/>
    <n v="1423455983"/>
    <x v="0"/>
    <n v="48"/>
    <n v="85.21"/>
    <x v="0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x v="1"/>
    <n v="1470092340"/>
    <n v="1467973256"/>
    <x v="0"/>
    <n v="46"/>
    <n v="76.650000000000006"/>
    <x v="0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x v="0"/>
    <n v="1466707620"/>
    <n v="1464979620"/>
    <x v="0"/>
    <n v="30"/>
    <n v="65.17"/>
    <x v="0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x v="0"/>
    <n v="1448074800"/>
    <n v="1444874768"/>
    <x v="0"/>
    <n v="64"/>
    <n v="93.76"/>
    <x v="0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x v="0"/>
    <n v="1418244552"/>
    <n v="1415652552"/>
    <x v="0"/>
    <n v="15"/>
    <n v="133.33000000000001"/>
    <x v="0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x v="0"/>
    <n v="1417620506"/>
    <n v="1415028506"/>
    <x v="0"/>
    <n v="41"/>
    <n v="51.22"/>
    <x v="0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x v="0"/>
    <n v="1418581088"/>
    <n v="1415125088"/>
    <x v="0"/>
    <n v="35"/>
    <n v="100.17"/>
    <x v="0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x v="1"/>
    <n v="1434625441"/>
    <n v="1432033441"/>
    <x v="0"/>
    <n v="45"/>
    <n v="34.6"/>
    <x v="0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x v="0"/>
    <n v="1464960682"/>
    <n v="1462368682"/>
    <x v="0"/>
    <n v="62"/>
    <n v="184.68"/>
    <x v="0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x v="0"/>
    <n v="1405017345"/>
    <n v="1403721345"/>
    <x v="0"/>
    <n v="22"/>
    <n v="69.819999999999993"/>
    <x v="0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x v="0"/>
    <n v="1407536880"/>
    <n v="1404997548"/>
    <x v="0"/>
    <n v="18"/>
    <n v="61.94"/>
    <x v="0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x v="1"/>
    <n v="1462565855"/>
    <n v="1458245855"/>
    <x v="0"/>
    <n v="12"/>
    <n v="41.67"/>
    <x v="0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x v="0"/>
    <n v="1415234760"/>
    <n v="1413065230"/>
    <x v="0"/>
    <n v="44"/>
    <n v="36.07"/>
    <x v="0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x v="1"/>
    <n v="1406470645"/>
    <n v="1403878645"/>
    <x v="0"/>
    <n v="27"/>
    <n v="29"/>
    <x v="0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n v="184"/>
    <x v="1"/>
    <x v="1"/>
    <n v="1433009400"/>
    <n v="1431795944"/>
    <x v="0"/>
    <n v="38"/>
    <n v="24.21"/>
    <x v="0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x v="0"/>
    <n v="1401595140"/>
    <n v="1399286589"/>
    <x v="0"/>
    <n v="28"/>
    <n v="55.89"/>
    <x v="0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x v="1"/>
    <n v="1455832800"/>
    <n v="1452338929"/>
    <x v="0"/>
    <n v="24"/>
    <n v="11.67"/>
    <x v="0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x v="0"/>
    <n v="1416589200"/>
    <n v="1414605776"/>
    <x v="0"/>
    <n v="65"/>
    <n v="68.349999999999994"/>
    <x v="0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x v="1"/>
    <n v="1424556325"/>
    <n v="1421964325"/>
    <x v="0"/>
    <n v="46"/>
    <n v="27.07"/>
    <x v="0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x v="0"/>
    <n v="1409266414"/>
    <n v="1405378414"/>
    <x v="0"/>
    <n v="85"/>
    <n v="118.13"/>
    <x v="0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x v="1"/>
    <n v="1438968146"/>
    <n v="1436376146"/>
    <x v="0"/>
    <n v="66"/>
    <n v="44.76"/>
    <x v="0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x v="0"/>
    <n v="1447295460"/>
    <n v="1444747843"/>
    <x v="0"/>
    <n v="165"/>
    <n v="99.79"/>
    <x v="0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x v="1"/>
    <n v="1435230324"/>
    <n v="1432638324"/>
    <x v="0"/>
    <n v="17"/>
    <n v="117.65"/>
    <x v="0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x v="0"/>
    <n v="1434542702"/>
    <n v="1432814702"/>
    <x v="0"/>
    <n v="3"/>
    <n v="203.33"/>
    <x v="0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x v="1"/>
    <n v="1456876740"/>
    <n v="1455063886"/>
    <x v="0"/>
    <n v="17"/>
    <n v="28.32"/>
    <x v="0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n v="100"/>
    <x v="0"/>
    <x v="0"/>
    <n v="1405511376"/>
    <n v="1401623376"/>
    <x v="0"/>
    <n v="91"/>
    <n v="110.23"/>
    <x v="0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x v="1"/>
    <n v="1404641289"/>
    <n v="1402049289"/>
    <x v="0"/>
    <n v="67"/>
    <n v="31.97"/>
    <x v="0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x v="0"/>
    <n v="1405727304"/>
    <n v="1403135304"/>
    <x v="0"/>
    <n v="18"/>
    <n v="58.61"/>
    <x v="0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x v="1"/>
    <n v="1469998680"/>
    <n v="1466710358"/>
    <x v="0"/>
    <n v="21"/>
    <n v="29.43"/>
    <x v="0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x v="0"/>
    <n v="1465196400"/>
    <n v="1462841990"/>
    <x v="0"/>
    <n v="40"/>
    <n v="81.38"/>
    <x v="0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x v="0"/>
    <n v="1444264372"/>
    <n v="1442536372"/>
    <x v="0"/>
    <n v="78"/>
    <n v="199.17"/>
    <x v="0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x v="1"/>
    <n v="1411858862"/>
    <n v="1409266862"/>
    <x v="0"/>
    <n v="26"/>
    <n v="115.38"/>
    <x v="0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x v="0"/>
    <n v="1425099540"/>
    <n v="1424280938"/>
    <x v="0"/>
    <n v="14"/>
    <n v="46.43"/>
    <x v="0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x v="0"/>
    <n v="1480579140"/>
    <n v="1478030325"/>
    <x v="0"/>
    <n v="44"/>
    <n v="70.569999999999993"/>
    <x v="0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n v="100"/>
    <x v="0"/>
    <x v="0"/>
    <n v="1460935800"/>
    <n v="1459999656"/>
    <x v="0"/>
    <n v="9"/>
    <n v="22.22"/>
    <x v="0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x v="1"/>
    <n v="1429813800"/>
    <n v="1427363645"/>
    <x v="0"/>
    <n v="30"/>
    <n v="159.47"/>
    <x v="0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x v="0"/>
    <n v="1414284180"/>
    <n v="1410558948"/>
    <x v="0"/>
    <n v="45"/>
    <n v="37.78"/>
    <x v="0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x v="0"/>
    <n v="1400875307"/>
    <n v="1398283307"/>
    <x v="0"/>
    <n v="56"/>
    <n v="72.05"/>
    <x v="0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x v="3"/>
    <n v="1459978200"/>
    <n v="1458416585"/>
    <x v="0"/>
    <n v="46"/>
    <n v="63.7"/>
    <x v="0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x v="1"/>
    <n v="1455408000"/>
    <n v="1454638202"/>
    <x v="0"/>
    <n v="34"/>
    <n v="28.41"/>
    <x v="0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x v="0"/>
    <n v="1425495563"/>
    <n v="1422903563"/>
    <x v="0"/>
    <n v="98"/>
    <n v="103.21"/>
    <x v="0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x v="1"/>
    <n v="1450051200"/>
    <n v="1447594176"/>
    <x v="0"/>
    <n v="46"/>
    <n v="71.150000000000006"/>
    <x v="0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x v="0"/>
    <n v="1429912341"/>
    <n v="1427320341"/>
    <x v="0"/>
    <n v="10"/>
    <n v="35"/>
    <x v="0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x v="0"/>
    <n v="1423119540"/>
    <n v="1421252084"/>
    <x v="0"/>
    <n v="76"/>
    <n v="81.78"/>
    <x v="0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x v="0"/>
    <n v="1412434136"/>
    <n v="1409669336"/>
    <x v="0"/>
    <n v="104"/>
    <n v="297.02999999999997"/>
    <x v="0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n v="108"/>
    <x v="0"/>
    <x v="0"/>
    <n v="1411264800"/>
    <n v="1409620903"/>
    <x v="0"/>
    <n v="87"/>
    <n v="46.61"/>
    <x v="0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x v="1"/>
    <n v="1404314952"/>
    <n v="1401722952"/>
    <x v="0"/>
    <n v="29"/>
    <n v="51.72"/>
    <x v="0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x v="1"/>
    <n v="1425142800"/>
    <n v="1422983847"/>
    <x v="0"/>
    <n v="51"/>
    <n v="40.29"/>
    <x v="0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x v="1"/>
    <n v="1478046661"/>
    <n v="1476837061"/>
    <x v="0"/>
    <n v="12"/>
    <n v="16.25"/>
    <x v="0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x v="1"/>
    <n v="1406760101"/>
    <n v="1404168101"/>
    <x v="0"/>
    <n v="72"/>
    <n v="30.15"/>
    <x v="0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x v="0"/>
    <n v="1408383153"/>
    <n v="1405791153"/>
    <x v="0"/>
    <n v="21"/>
    <n v="95.24"/>
    <x v="0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x v="0"/>
    <n v="1454709600"/>
    <n v="1452520614"/>
    <x v="0"/>
    <n v="42"/>
    <n v="52.21"/>
    <x v="0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n v="100"/>
    <x v="0"/>
    <x v="0"/>
    <n v="1402974000"/>
    <n v="1400290255"/>
    <x v="0"/>
    <n v="71"/>
    <n v="134.15"/>
    <x v="0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x v="0"/>
    <n v="1404983269"/>
    <n v="1402391269"/>
    <x v="0"/>
    <n v="168"/>
    <n v="62.83"/>
    <x v="0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x v="0"/>
    <n v="1470538800"/>
    <n v="1469112493"/>
    <x v="0"/>
    <n v="19"/>
    <n v="58.95"/>
    <x v="0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x v="0"/>
    <n v="1408638480"/>
    <n v="1406811593"/>
    <x v="0"/>
    <n v="37"/>
    <n v="143.11000000000001"/>
    <x v="0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x v="0"/>
    <n v="1440003820"/>
    <n v="1437411820"/>
    <x v="0"/>
    <n v="36"/>
    <n v="84.17"/>
    <x v="0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x v="1"/>
    <n v="1430600400"/>
    <n v="1428358567"/>
    <x v="0"/>
    <n v="14"/>
    <n v="186.07"/>
    <x v="0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x v="0"/>
    <n v="1453179540"/>
    <n v="1452030730"/>
    <x v="0"/>
    <n v="18"/>
    <n v="89.79"/>
    <x v="0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x v="0"/>
    <n v="1405095300"/>
    <n v="1403146628"/>
    <x v="0"/>
    <n v="82"/>
    <n v="64.16"/>
    <x v="0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x v="0"/>
    <n v="1447445820"/>
    <n v="1445077121"/>
    <x v="0"/>
    <n v="43"/>
    <n v="59.65"/>
    <x v="0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x v="0"/>
    <n v="1433016672"/>
    <n v="1430424672"/>
    <x v="0"/>
    <n v="8"/>
    <n v="31.25"/>
    <x v="0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x v="0"/>
    <n v="1410266146"/>
    <n v="1407674146"/>
    <x v="0"/>
    <n v="45"/>
    <n v="41.22"/>
    <x v="0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x v="2"/>
    <n v="1465394340"/>
    <n v="1464677986"/>
    <x v="0"/>
    <n v="20"/>
    <n v="43.35"/>
    <x v="0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x v="1"/>
    <n v="1445604236"/>
    <n v="1443185036"/>
    <x v="0"/>
    <n v="31"/>
    <n v="64.52"/>
    <x v="0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x v="1"/>
    <n v="1423138800"/>
    <n v="1421092725"/>
    <x v="0"/>
    <n v="25"/>
    <n v="43.28"/>
    <x v="0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n v="108"/>
    <x v="0"/>
    <x v="0"/>
    <n v="1458332412"/>
    <n v="1454448012"/>
    <x v="0"/>
    <n v="14"/>
    <n v="77"/>
    <x v="0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x v="0"/>
    <n v="1418784689"/>
    <n v="1416192689"/>
    <x v="0"/>
    <n v="45"/>
    <n v="51.22"/>
    <x v="0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x v="0"/>
    <n v="1468036800"/>
    <n v="1465607738"/>
    <x v="0"/>
    <n v="20"/>
    <n v="68.25"/>
    <x v="0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x v="1"/>
    <n v="1427990071"/>
    <n v="1422809671"/>
    <x v="0"/>
    <n v="39"/>
    <n v="19.489999999999998"/>
    <x v="0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x v="0"/>
    <n v="1429636927"/>
    <n v="1427304127"/>
    <x v="0"/>
    <n v="16"/>
    <n v="41.13"/>
    <x v="0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x v="0"/>
    <n v="1406087940"/>
    <n v="1404141626"/>
    <x v="0"/>
    <n v="37"/>
    <n v="41.41"/>
    <x v="0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x v="1"/>
    <n v="1471130956"/>
    <n v="1465946956"/>
    <x v="0"/>
    <n v="14"/>
    <n v="27.5"/>
    <x v="0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x v="1"/>
    <n v="1406825159"/>
    <n v="1404233159"/>
    <x v="0"/>
    <n v="21"/>
    <n v="33.57"/>
    <x v="0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x v="0"/>
    <n v="1476381627"/>
    <n v="1473789627"/>
    <x v="0"/>
    <n v="69"/>
    <n v="145.87"/>
    <x v="0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x v="0"/>
    <n v="1406876340"/>
    <n v="1404190567"/>
    <x v="0"/>
    <n v="16"/>
    <n v="358.69"/>
    <x v="0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n v="140"/>
    <x v="0"/>
    <x v="0"/>
    <n v="1423720740"/>
    <n v="1421081857"/>
    <x v="0"/>
    <n v="55"/>
    <n v="50.98"/>
    <x v="0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x v="0"/>
    <n v="1422937620"/>
    <n v="1420606303"/>
    <x v="0"/>
    <n v="27"/>
    <n v="45.04"/>
    <x v="0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x v="1"/>
    <n v="1463743860"/>
    <n v="1461151860"/>
    <x v="0"/>
    <n v="36"/>
    <n v="17.53"/>
    <x v="0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n v="190"/>
    <x v="1"/>
    <x v="1"/>
    <n v="1408106352"/>
    <n v="1406896752"/>
    <x v="0"/>
    <n v="19"/>
    <n v="50"/>
    <x v="0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x v="0"/>
    <n v="1477710000"/>
    <n v="1475248279"/>
    <x v="0"/>
    <n v="12"/>
    <n v="57.92"/>
    <x v="0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x v="0"/>
    <n v="1436551200"/>
    <n v="1435181628"/>
    <x v="0"/>
    <n v="17"/>
    <n v="29.71"/>
    <x v="0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x v="5"/>
    <n v="1476158340"/>
    <n v="1472594585"/>
    <x v="0"/>
    <n v="114"/>
    <n v="90.68"/>
    <x v="0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x v="0"/>
    <n v="1471921637"/>
    <n v="1469329637"/>
    <x v="0"/>
    <n v="93"/>
    <n v="55.01"/>
    <x v="0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x v="1"/>
    <n v="1439136000"/>
    <n v="1436972472"/>
    <x v="0"/>
    <n v="36"/>
    <n v="57.22"/>
    <x v="0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x v="0"/>
    <n v="1461108450"/>
    <n v="1455928050"/>
    <x v="0"/>
    <n v="61"/>
    <n v="72.95"/>
    <x v="0"/>
    <s v="theater/plays"/>
    <x v="1"/>
    <s v="plays"/>
    <x v="3466"/>
  </r>
  <r>
    <n v="3467"/>
    <s v="Venus in Fur, Los Angeles."/>
    <s v="Venus in Fur, By David Ives."/>
    <n v="3000"/>
    <n v="3030"/>
    <x v="0"/>
    <n v="101"/>
    <x v="0"/>
    <x v="0"/>
    <n v="1426864032"/>
    <n v="1424275632"/>
    <x v="0"/>
    <n v="47"/>
    <n v="64.47"/>
    <x v="0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x v="0"/>
    <n v="1474426800"/>
    <n v="1471976529"/>
    <x v="0"/>
    <n v="17"/>
    <n v="716.35"/>
    <x v="0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x v="0"/>
    <n v="1461857045"/>
    <n v="1459265045"/>
    <x v="0"/>
    <n v="63"/>
    <n v="50.4"/>
    <x v="0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n v="150"/>
    <x v="0"/>
    <x v="0"/>
    <n v="1468618680"/>
    <n v="1465345902"/>
    <x v="0"/>
    <n v="9"/>
    <n v="41.67"/>
    <x v="0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x v="1"/>
    <n v="1409515200"/>
    <n v="1405971690"/>
    <x v="0"/>
    <n v="30"/>
    <n v="35.770000000000003"/>
    <x v="0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x v="0"/>
    <n v="1415253540"/>
    <n v="1413432331"/>
    <x v="0"/>
    <n v="23"/>
    <n v="88.74"/>
    <x v="0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x v="0"/>
    <n v="1426883220"/>
    <n v="1425067296"/>
    <x v="0"/>
    <n v="33"/>
    <n v="148.47999999999999"/>
    <x v="0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x v="1"/>
    <n v="1469016131"/>
    <n v="1466424131"/>
    <x v="0"/>
    <n v="39"/>
    <n v="51.79"/>
    <x v="0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n v="113"/>
    <x v="1"/>
    <x v="1"/>
    <n v="1414972800"/>
    <n v="1412629704"/>
    <x v="0"/>
    <n v="17"/>
    <n v="20"/>
    <x v="0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x v="0"/>
    <n v="1414378800"/>
    <n v="1412836990"/>
    <x v="0"/>
    <n v="6"/>
    <n v="52"/>
    <x v="0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x v="0"/>
    <n v="1431831600"/>
    <n v="1430761243"/>
    <x v="0"/>
    <n v="39"/>
    <n v="53.23"/>
    <x v="0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x v="0"/>
    <n v="1426539600"/>
    <n v="1424296822"/>
    <x v="0"/>
    <n v="57"/>
    <n v="39.6"/>
    <x v="0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n v="128"/>
    <x v="1"/>
    <x v="1"/>
    <n v="1403382680"/>
    <n v="1400790680"/>
    <x v="0"/>
    <n v="56"/>
    <n v="34.25"/>
    <x v="0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x v="0"/>
    <n v="1436562000"/>
    <n v="1434440227"/>
    <x v="0"/>
    <n v="13"/>
    <n v="164.62"/>
    <x v="0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x v="2"/>
    <n v="1420178188"/>
    <n v="1418709388"/>
    <x v="0"/>
    <n v="95"/>
    <n v="125.05"/>
    <x v="0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x v="1"/>
    <n v="1404671466"/>
    <n v="1402079466"/>
    <x v="0"/>
    <n v="80"/>
    <n v="51.88"/>
    <x v="0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x v="0"/>
    <n v="1404403381"/>
    <n v="1401811381"/>
    <x v="0"/>
    <n v="133"/>
    <n v="40.29"/>
    <x v="0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x v="0"/>
    <n v="1466014499"/>
    <n v="1463422499"/>
    <x v="0"/>
    <n v="44"/>
    <n v="64.91"/>
    <x v="0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x v="0"/>
    <n v="1454431080"/>
    <n v="1451839080"/>
    <x v="0"/>
    <n v="30"/>
    <n v="55.33"/>
    <x v="0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x v="0"/>
    <n v="1433314740"/>
    <n v="1430600401"/>
    <x v="0"/>
    <n v="56"/>
    <n v="83.14"/>
    <x v="0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x v="1"/>
    <n v="1435185252"/>
    <n v="1432593252"/>
    <x v="0"/>
    <n v="66"/>
    <n v="38.71"/>
    <x v="0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x v="0"/>
    <n v="1429286400"/>
    <n v="1427221560"/>
    <x v="0"/>
    <n v="29"/>
    <n v="125.38"/>
    <x v="0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x v="1"/>
    <n v="1400965200"/>
    <n v="1398352531"/>
    <x v="0"/>
    <n v="72"/>
    <n v="78.260000000000005"/>
    <x v="0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x v="0"/>
    <n v="1460574924"/>
    <n v="1457982924"/>
    <x v="0"/>
    <n v="27"/>
    <n v="47.22"/>
    <x v="0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x v="0"/>
    <n v="1431928784"/>
    <n v="1430114384"/>
    <x v="0"/>
    <n v="10"/>
    <n v="79.099999999999994"/>
    <x v="0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x v="0"/>
    <n v="1445818397"/>
    <n v="1442794397"/>
    <x v="0"/>
    <n v="35"/>
    <n v="114.29"/>
    <x v="0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x v="0"/>
    <n v="1408252260"/>
    <n v="1406580436"/>
    <x v="0"/>
    <n v="29"/>
    <n v="51.72"/>
    <x v="0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x v="0"/>
    <n v="1480140000"/>
    <n v="1479186575"/>
    <x v="0"/>
    <n v="13"/>
    <n v="30.77"/>
    <x v="0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x v="5"/>
    <n v="1414862280"/>
    <n v="1412360309"/>
    <x v="0"/>
    <n v="72"/>
    <n v="74.209999999999994"/>
    <x v="0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x v="0"/>
    <n v="1473625166"/>
    <n v="1470169166"/>
    <x v="0"/>
    <n v="78"/>
    <n v="47.85"/>
    <x v="0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x v="0"/>
    <n v="1464904800"/>
    <n v="1463852904"/>
    <x v="0"/>
    <n v="49"/>
    <n v="34.409999999999997"/>
    <x v="0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x v="5"/>
    <n v="1464471840"/>
    <n v="1459309704"/>
    <x v="0"/>
    <n v="42"/>
    <n v="40.24"/>
    <x v="0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x v="0"/>
    <n v="1435733940"/>
    <n v="1431046325"/>
    <x v="0"/>
    <n v="35"/>
    <n v="60.29"/>
    <x v="0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x v="0"/>
    <n v="1457326740"/>
    <n v="1455919438"/>
    <x v="0"/>
    <n v="42"/>
    <n v="25.31"/>
    <x v="0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x v="1"/>
    <n v="1441995595"/>
    <n v="1439835595"/>
    <x v="0"/>
    <n v="42"/>
    <n v="35.950000000000003"/>
    <x v="0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x v="0"/>
    <n v="1458100740"/>
    <n v="1456862924"/>
    <x v="0"/>
    <n v="31"/>
    <n v="136"/>
    <x v="0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x v="1"/>
    <n v="1469359728"/>
    <n v="1466767728"/>
    <x v="0"/>
    <n v="38"/>
    <n v="70.760000000000005"/>
    <x v="0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x v="0"/>
    <n v="1447959491"/>
    <n v="1445363891"/>
    <x v="0"/>
    <n v="8"/>
    <n v="125"/>
    <x v="0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x v="0"/>
    <n v="1399953600"/>
    <n v="1398983245"/>
    <x v="0"/>
    <n v="39"/>
    <n v="66.510000000000005"/>
    <x v="0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x v="0"/>
    <n v="1408815440"/>
    <n v="1404927440"/>
    <x v="0"/>
    <n v="29"/>
    <n v="105"/>
    <x v="0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x v="0"/>
    <n v="1464732537"/>
    <n v="1462140537"/>
    <x v="0"/>
    <n v="72"/>
    <n v="145"/>
    <x v="0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x v="1"/>
    <n v="1462914000"/>
    <n v="1460914253"/>
    <x v="0"/>
    <n v="15"/>
    <n v="12"/>
    <x v="0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x v="0"/>
    <n v="1416545700"/>
    <n v="1415392666"/>
    <x v="0"/>
    <n v="33"/>
    <n v="96.67"/>
    <x v="0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x v="0"/>
    <n v="1404312846"/>
    <n v="1402584846"/>
    <x v="0"/>
    <n v="15"/>
    <n v="60.33"/>
    <x v="0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n v="101"/>
    <x v="1"/>
    <x v="1"/>
    <n v="1415385000"/>
    <n v="1413406695"/>
    <x v="0"/>
    <n v="19"/>
    <n v="79.89"/>
    <x v="0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x v="1"/>
    <n v="1429789992"/>
    <n v="1424609592"/>
    <x v="0"/>
    <n v="17"/>
    <n v="58.82"/>
    <x v="0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x v="0"/>
    <n v="1401857940"/>
    <n v="1400725112"/>
    <x v="0"/>
    <n v="44"/>
    <n v="75.34"/>
    <x v="0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x v="0"/>
    <n v="1422853140"/>
    <n v="1421439552"/>
    <x v="0"/>
    <n v="10"/>
    <n v="55"/>
    <x v="0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x v="0"/>
    <n v="1433097171"/>
    <n v="1430505171"/>
    <x v="0"/>
    <n v="46"/>
    <n v="66.959999999999994"/>
    <x v="0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x v="0"/>
    <n v="1410145200"/>
    <n v="1407197670"/>
    <x v="0"/>
    <n v="11"/>
    <n v="227.27"/>
    <x v="0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x v="1"/>
    <n v="1404471600"/>
    <n v="1401910634"/>
    <x v="0"/>
    <n v="13"/>
    <n v="307.69"/>
    <x v="0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x v="0"/>
    <n v="1412259660"/>
    <n v="1410461299"/>
    <x v="0"/>
    <n v="33"/>
    <n v="50.02"/>
    <x v="0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n v="101"/>
    <x v="1"/>
    <x v="1"/>
    <n v="1425478950"/>
    <n v="1422886950"/>
    <x v="0"/>
    <n v="28"/>
    <n v="72.39"/>
    <x v="0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n v="101"/>
    <x v="1"/>
    <x v="1"/>
    <n v="1441547220"/>
    <n v="1439322412"/>
    <x v="0"/>
    <n v="21"/>
    <n v="95.95"/>
    <x v="0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x v="0"/>
    <n v="1411980020"/>
    <n v="1409388020"/>
    <x v="0"/>
    <n v="13"/>
    <n v="45.62"/>
    <x v="0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x v="1"/>
    <n v="1442311560"/>
    <n v="1439924246"/>
    <x v="0"/>
    <n v="34"/>
    <n v="41.03"/>
    <x v="0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x v="1"/>
    <n v="1474844400"/>
    <n v="1469871148"/>
    <x v="0"/>
    <n v="80"/>
    <n v="56.83"/>
    <x v="0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x v="0"/>
    <n v="1410580800"/>
    <n v="1409336373"/>
    <x v="0"/>
    <n v="74"/>
    <n v="137.24"/>
    <x v="0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x v="0"/>
    <n v="1439136000"/>
    <n v="1438188106"/>
    <x v="0"/>
    <n v="7"/>
    <n v="75.709999999999994"/>
    <x v="0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x v="0"/>
    <n v="1461823140"/>
    <n v="1459411371"/>
    <x v="0"/>
    <n v="34"/>
    <n v="99"/>
    <x v="0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x v="0"/>
    <n v="1436587140"/>
    <n v="1434069205"/>
    <x v="0"/>
    <n v="86"/>
    <n v="81.569999999999993"/>
    <x v="0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x v="1"/>
    <n v="1484740918"/>
    <n v="1483012918"/>
    <x v="0"/>
    <n v="37"/>
    <n v="45.11"/>
    <x v="0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x v="0"/>
    <n v="1436749200"/>
    <n v="1434997018"/>
    <x v="0"/>
    <n v="18"/>
    <n v="36.67"/>
    <x v="0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x v="1"/>
    <n v="1460318400"/>
    <n v="1457881057"/>
    <x v="0"/>
    <n v="22"/>
    <n v="125"/>
    <x v="0"/>
    <s v="theater/plays"/>
    <x v="1"/>
    <s v="plays"/>
    <x v="3530"/>
  </r>
  <r>
    <n v="3531"/>
    <s v="The Reinvention of Lily Johnson"/>
    <s v="A political comedy for a crazy election year"/>
    <n v="1000"/>
    <n v="1280"/>
    <x v="0"/>
    <n v="128"/>
    <x v="0"/>
    <x v="0"/>
    <n v="1467301334"/>
    <n v="1464709334"/>
    <x v="0"/>
    <n v="26"/>
    <n v="49.23"/>
    <x v="0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x v="0"/>
    <n v="1411012740"/>
    <n v="1409667827"/>
    <x v="0"/>
    <n v="27"/>
    <n v="42.3"/>
    <x v="0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x v="0"/>
    <n v="1447269367"/>
    <n v="1444673767"/>
    <x v="0"/>
    <n v="8"/>
    <n v="78.88"/>
    <x v="0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n v="156"/>
    <x v="0"/>
    <x v="0"/>
    <n v="1443711623"/>
    <n v="1440687623"/>
    <x v="0"/>
    <n v="204"/>
    <n v="38.28"/>
    <x v="0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x v="1"/>
    <n v="1443808800"/>
    <n v="1441120910"/>
    <x v="0"/>
    <n v="46"/>
    <n v="44.85"/>
    <x v="0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x v="1"/>
    <n v="1450612740"/>
    <n v="1448040425"/>
    <x v="0"/>
    <n v="17"/>
    <n v="13.53"/>
    <x v="0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x v="5"/>
    <n v="1416211140"/>
    <n v="1413016216"/>
    <x v="0"/>
    <n v="28"/>
    <n v="43.5"/>
    <x v="0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x v="1"/>
    <n v="1471428340"/>
    <n v="1469009140"/>
    <x v="0"/>
    <n v="83"/>
    <n v="30.95"/>
    <x v="0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x v="0"/>
    <n v="1473358122"/>
    <n v="1471543722"/>
    <x v="0"/>
    <n v="13"/>
    <n v="55.23"/>
    <x v="0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x v="1"/>
    <n v="1466899491"/>
    <n v="1464307491"/>
    <x v="0"/>
    <n v="8"/>
    <n v="46.13"/>
    <x v="0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x v="1"/>
    <n v="1441042275"/>
    <n v="1438882275"/>
    <x v="0"/>
    <n v="32"/>
    <n v="39.380000000000003"/>
    <x v="0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x v="0"/>
    <n v="1410099822"/>
    <n v="1404915822"/>
    <x v="0"/>
    <n v="85"/>
    <n v="66.150000000000006"/>
    <x v="0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x v="3"/>
    <n v="1435255659"/>
    <n v="1432663659"/>
    <x v="0"/>
    <n v="29"/>
    <n v="54.14"/>
    <x v="0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n v="100"/>
    <x v="0"/>
    <x v="0"/>
    <n v="1425758257"/>
    <n v="1423166257"/>
    <x v="0"/>
    <n v="24"/>
    <n v="104.17"/>
    <x v="0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x v="0"/>
    <n v="1428780159"/>
    <n v="1426188159"/>
    <x v="0"/>
    <n v="8"/>
    <n v="31.38"/>
    <x v="0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x v="0"/>
    <n v="1427860740"/>
    <n v="1426002684"/>
    <x v="0"/>
    <n v="19"/>
    <n v="59.21"/>
    <x v="0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x v="0"/>
    <n v="1463198340"/>
    <n v="1461117201"/>
    <x v="0"/>
    <n v="336"/>
    <n v="119.18"/>
    <x v="0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x v="0"/>
    <n v="1457139600"/>
    <n v="1455230214"/>
    <x v="0"/>
    <n v="13"/>
    <n v="164.62"/>
    <x v="0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x v="1"/>
    <n v="1441358873"/>
    <n v="1438939673"/>
    <x v="0"/>
    <n v="42"/>
    <n v="24.29"/>
    <x v="0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x v="1"/>
    <n v="1462224398"/>
    <n v="1459632398"/>
    <x v="0"/>
    <n v="64"/>
    <n v="40.94"/>
    <x v="0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x v="0"/>
    <n v="1400796420"/>
    <n v="1398342170"/>
    <x v="0"/>
    <n v="25"/>
    <n v="61.1"/>
    <x v="0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x v="1"/>
    <n v="1403964324"/>
    <n v="1401372324"/>
    <x v="0"/>
    <n v="20"/>
    <n v="38.65"/>
    <x v="0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x v="0"/>
    <n v="1439337600"/>
    <n v="1436575280"/>
    <x v="0"/>
    <n v="104"/>
    <n v="56.2"/>
    <x v="0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x v="0"/>
    <n v="1423674000"/>
    <n v="1421025159"/>
    <x v="0"/>
    <n v="53"/>
    <n v="107"/>
    <x v="0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x v="3"/>
    <n v="1479382594"/>
    <n v="1476786994"/>
    <x v="0"/>
    <n v="14"/>
    <n v="171.43"/>
    <x v="0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x v="1"/>
    <n v="1408289724"/>
    <n v="1403105724"/>
    <x v="0"/>
    <n v="20"/>
    <n v="110.5"/>
    <x v="0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x v="0"/>
    <n v="1399271911"/>
    <n v="1396334311"/>
    <x v="0"/>
    <n v="558"/>
    <n v="179.28"/>
    <x v="0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x v="1"/>
    <n v="1435352400"/>
    <n v="1431718575"/>
    <x v="0"/>
    <n v="22"/>
    <n v="22.91"/>
    <x v="0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x v="2"/>
    <n v="1438333080"/>
    <n v="1436408308"/>
    <x v="0"/>
    <n v="24"/>
    <n v="43.13"/>
    <x v="0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x v="5"/>
    <n v="1432694700"/>
    <n v="1429651266"/>
    <x v="0"/>
    <n v="74"/>
    <n v="46.89"/>
    <x v="0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x v="0"/>
    <n v="1438799760"/>
    <n v="1437236378"/>
    <x v="0"/>
    <n v="54"/>
    <n v="47.41"/>
    <x v="0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x v="1"/>
    <n v="1457906400"/>
    <n v="1457115427"/>
    <x v="0"/>
    <n v="31"/>
    <n v="15.13"/>
    <x v="0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x v="1"/>
    <n v="1470078000"/>
    <n v="1467648456"/>
    <x v="0"/>
    <n v="25"/>
    <n v="21.1"/>
    <x v="0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n v="101"/>
    <x v="1"/>
    <x v="1"/>
    <n v="1444060800"/>
    <n v="1440082649"/>
    <x v="0"/>
    <n v="17"/>
    <n v="59.12"/>
    <x v="0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x v="0"/>
    <n v="1420048208"/>
    <n v="1417456208"/>
    <x v="0"/>
    <n v="12"/>
    <n v="97.92"/>
    <x v="0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x v="1"/>
    <n v="1422015083"/>
    <n v="1419423083"/>
    <x v="0"/>
    <n v="38"/>
    <n v="55.13"/>
    <x v="0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x v="1"/>
    <n v="1433964444"/>
    <n v="1431372444"/>
    <x v="0"/>
    <n v="41"/>
    <n v="26.54"/>
    <x v="0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x v="0"/>
    <n v="1410975994"/>
    <n v="1408383994"/>
    <x v="0"/>
    <n v="19"/>
    <n v="58.42"/>
    <x v="0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x v="0"/>
    <n v="1420734696"/>
    <n v="1418142696"/>
    <x v="0"/>
    <n v="41"/>
    <n v="122.54"/>
    <x v="0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n v="114"/>
    <x v="0"/>
    <x v="0"/>
    <n v="1420009200"/>
    <n v="1417593483"/>
    <x v="0"/>
    <n v="26"/>
    <n v="87.96"/>
    <x v="0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x v="1"/>
    <n v="1414701413"/>
    <n v="1412109413"/>
    <x v="0"/>
    <n v="25"/>
    <n v="73.239999999999995"/>
    <x v="0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n v="100"/>
    <x v="1"/>
    <x v="1"/>
    <n v="1434894082"/>
    <n v="1432302082"/>
    <x v="0"/>
    <n v="9"/>
    <n v="55.56"/>
    <x v="0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n v="103"/>
    <x v="1"/>
    <x v="1"/>
    <n v="1415440846"/>
    <n v="1412845246"/>
    <x v="0"/>
    <n v="78"/>
    <n v="39.54"/>
    <x v="0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x v="0"/>
    <n v="1415921848"/>
    <n v="1413326248"/>
    <x v="0"/>
    <n v="45"/>
    <n v="136.78"/>
    <x v="0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x v="0"/>
    <n v="1470887940"/>
    <n v="1468176527"/>
    <x v="0"/>
    <n v="102"/>
    <n v="99.34"/>
    <x v="0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x v="0"/>
    <n v="1480947054"/>
    <n v="1475759454"/>
    <x v="0"/>
    <n v="5"/>
    <n v="20"/>
    <x v="0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x v="0"/>
    <n v="1430029680"/>
    <n v="1427741583"/>
    <x v="0"/>
    <n v="27"/>
    <n v="28.89"/>
    <x v="0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n v="100"/>
    <x v="1"/>
    <x v="1"/>
    <n v="1462037777"/>
    <n v="1459445777"/>
    <x v="0"/>
    <n v="37"/>
    <n v="40.549999999999997"/>
    <x v="0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x v="1"/>
    <n v="1459444656"/>
    <n v="1456856256"/>
    <x v="0"/>
    <n v="14"/>
    <n v="35.71"/>
    <x v="0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x v="0"/>
    <n v="1425185940"/>
    <n v="1421900022"/>
    <x v="0"/>
    <n v="27"/>
    <n v="37.96"/>
    <x v="0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x v="1"/>
    <n v="1406719110"/>
    <n v="1405509510"/>
    <x v="0"/>
    <n v="45"/>
    <n v="33.33"/>
    <x v="0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n v="287"/>
    <x v="0"/>
    <x v="0"/>
    <n v="1459822682"/>
    <n v="1458613082"/>
    <x v="0"/>
    <n v="49"/>
    <n v="58.57"/>
    <x v="0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x v="0"/>
    <n v="1460970805"/>
    <n v="1455790405"/>
    <x v="0"/>
    <n v="24"/>
    <n v="135.63"/>
    <x v="0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x v="1"/>
    <n v="1436772944"/>
    <n v="1434180944"/>
    <x v="0"/>
    <n v="112"/>
    <n v="30.94"/>
    <x v="0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x v="0"/>
    <n v="1419181890"/>
    <n v="1416589890"/>
    <x v="0"/>
    <n v="23"/>
    <n v="176.09"/>
    <x v="0"/>
    <s v="theater/plays"/>
    <x v="1"/>
    <s v="plays"/>
    <x v="3585"/>
  </r>
  <r>
    <n v="3586"/>
    <s v="Actors &amp; Musicians who are Blind or Autistic"/>
    <s v="See Theatre In A New Light"/>
    <n v="7500"/>
    <n v="8207"/>
    <x v="0"/>
    <n v="109"/>
    <x v="0"/>
    <x v="0"/>
    <n v="1474649070"/>
    <n v="1469465070"/>
    <x v="0"/>
    <n v="54"/>
    <n v="151.97999999999999"/>
    <x v="0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x v="1"/>
    <n v="1467054000"/>
    <n v="1463144254"/>
    <x v="0"/>
    <n v="28"/>
    <n v="22.61"/>
    <x v="0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x v="1"/>
    <n v="1430348400"/>
    <n v="1428436410"/>
    <x v="0"/>
    <n v="11"/>
    <n v="18.27"/>
    <x v="0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x v="0"/>
    <n v="1432654347"/>
    <n v="1430494347"/>
    <x v="0"/>
    <n v="62"/>
    <n v="82.26"/>
    <x v="0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x v="1"/>
    <n v="1413792034"/>
    <n v="1411200034"/>
    <x v="0"/>
    <n v="73"/>
    <n v="68.53"/>
    <x v="0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x v="0"/>
    <n v="1422075540"/>
    <n v="1419979544"/>
    <x v="0"/>
    <n v="18"/>
    <n v="68.06"/>
    <x v="0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x v="0"/>
    <n v="1423630740"/>
    <n v="1418673307"/>
    <x v="0"/>
    <n v="35"/>
    <n v="72.709999999999994"/>
    <x v="0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x v="0"/>
    <n v="1420489560"/>
    <n v="1417469639"/>
    <x v="0"/>
    <n v="43"/>
    <n v="77.19"/>
    <x v="0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x v="0"/>
    <n v="1472952982"/>
    <n v="1470792982"/>
    <x v="0"/>
    <n v="36"/>
    <n v="55.97"/>
    <x v="0"/>
    <s v="theater/plays"/>
    <x v="1"/>
    <s v="plays"/>
    <x v="3594"/>
  </r>
  <r>
    <n v="3595"/>
    <s v="The Flu Season"/>
    <s v="A new theatre company staging Will Eno's The Flu Season in Seattle"/>
    <n v="2600"/>
    <n v="3081"/>
    <x v="0"/>
    <n v="119"/>
    <x v="0"/>
    <x v="0"/>
    <n v="1426229940"/>
    <n v="1423959123"/>
    <x v="0"/>
    <n v="62"/>
    <n v="49.69"/>
    <x v="0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x v="5"/>
    <n v="1409072982"/>
    <n v="1407258582"/>
    <x v="0"/>
    <n v="15"/>
    <n v="79"/>
    <x v="0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x v="0"/>
    <n v="1456984740"/>
    <n v="1455717790"/>
    <x v="0"/>
    <n v="33"/>
    <n v="77.73"/>
    <x v="0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n v="110"/>
    <x v="0"/>
    <x v="0"/>
    <n v="1409720340"/>
    <n v="1408129822"/>
    <x v="0"/>
    <n v="27"/>
    <n v="40.78"/>
    <x v="0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x v="0"/>
    <n v="1440892800"/>
    <n v="1438715077"/>
    <x v="0"/>
    <n v="17"/>
    <n v="59.41"/>
    <x v="0"/>
    <s v="theater/plays"/>
    <x v="1"/>
    <s v="plays"/>
    <x v="3599"/>
  </r>
  <r>
    <n v="3600"/>
    <s v="Pariah"/>
    <s v="The First Play From The Man Who Brought You The Black James Bond!"/>
    <n v="10"/>
    <n v="13"/>
    <x v="0"/>
    <n v="130"/>
    <x v="0"/>
    <x v="0"/>
    <n v="1476390164"/>
    <n v="1473970964"/>
    <x v="0"/>
    <n v="4"/>
    <n v="3.25"/>
    <x v="0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x v="1"/>
    <n v="1421452682"/>
    <n v="1418860682"/>
    <x v="0"/>
    <n v="53"/>
    <n v="39.380000000000003"/>
    <x v="0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x v="0"/>
    <n v="1463520479"/>
    <n v="1458336479"/>
    <x v="0"/>
    <n v="49"/>
    <n v="81.67"/>
    <x v="0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x v="0"/>
    <n v="1446759880"/>
    <n v="1444164280"/>
    <x v="0"/>
    <n v="57"/>
    <n v="44.91"/>
    <x v="0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x v="0"/>
    <n v="1461913140"/>
    <n v="1461370956"/>
    <x v="0"/>
    <n v="69"/>
    <n v="49.06"/>
    <x v="0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x v="1"/>
    <n v="1455390126"/>
    <n v="1452798126"/>
    <x v="0"/>
    <n v="15"/>
    <n v="30.67"/>
    <x v="0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x v="1"/>
    <n v="1471185057"/>
    <n v="1468593057"/>
    <x v="0"/>
    <n v="64"/>
    <n v="61.06"/>
    <x v="0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n v="105"/>
    <x v="1"/>
    <x v="1"/>
    <n v="1450137600"/>
    <n v="1448924882"/>
    <x v="0"/>
    <n v="20"/>
    <n v="29"/>
    <x v="0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x v="1"/>
    <n v="1466172000"/>
    <n v="1463418090"/>
    <x v="0"/>
    <n v="27"/>
    <n v="29.63"/>
    <x v="0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x v="1"/>
    <n v="1459378085"/>
    <n v="1456789685"/>
    <x v="0"/>
    <n v="21"/>
    <n v="143.1"/>
    <x v="0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x v="1"/>
    <n v="1439806936"/>
    <n v="1437214936"/>
    <x v="0"/>
    <n v="31"/>
    <n v="52.35"/>
    <x v="0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x v="1"/>
    <n v="1428483201"/>
    <n v="1425891201"/>
    <x v="0"/>
    <n v="51"/>
    <n v="66.67"/>
    <x v="0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x v="5"/>
    <n v="1402334811"/>
    <n v="1401470811"/>
    <x v="0"/>
    <n v="57"/>
    <n v="126.67"/>
    <x v="0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n v="100"/>
    <x v="0"/>
    <x v="0"/>
    <n v="1403964574"/>
    <n v="1401372574"/>
    <x v="0"/>
    <n v="20"/>
    <n v="62.5"/>
    <x v="0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x v="0"/>
    <n v="1434675616"/>
    <n v="1432083616"/>
    <x v="0"/>
    <n v="71"/>
    <n v="35.49"/>
    <x v="0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x v="1"/>
    <n v="1449756896"/>
    <n v="1447164896"/>
    <x v="0"/>
    <n v="72"/>
    <n v="37.08"/>
    <x v="0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x v="1"/>
    <n v="1426801664"/>
    <n v="1424213264"/>
    <x v="0"/>
    <n v="45"/>
    <n v="69.33"/>
    <x v="0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x v="1"/>
    <n v="1488240000"/>
    <n v="1486996729"/>
    <x v="0"/>
    <n v="51"/>
    <n v="17.25"/>
    <x v="0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x v="1"/>
    <n v="1433343850"/>
    <n v="1430751850"/>
    <x v="0"/>
    <n v="56"/>
    <n v="36.07"/>
    <x v="0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x v="0"/>
    <n v="1479592800"/>
    <n v="1476760226"/>
    <x v="0"/>
    <n v="17"/>
    <n v="66.47"/>
    <x v="0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x v="0"/>
    <n v="1425528000"/>
    <n v="1422916261"/>
    <x v="0"/>
    <n v="197"/>
    <n v="56.07"/>
    <x v="0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x v="0"/>
    <n v="1475269200"/>
    <n v="1473200844"/>
    <x v="0"/>
    <n v="70"/>
    <n v="47.03"/>
    <x v="0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n v="100"/>
    <x v="0"/>
    <x v="0"/>
    <n v="1411874580"/>
    <n v="1409030371"/>
    <x v="0"/>
    <n v="21"/>
    <n v="47.67"/>
    <x v="0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n v="120"/>
    <x v="0"/>
    <x v="0"/>
    <n v="1406358000"/>
    <n v="1404841270"/>
    <x v="0"/>
    <n v="34"/>
    <n v="88.24"/>
    <x v="0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x v="0"/>
    <n v="1471977290"/>
    <n v="1466793290"/>
    <x v="0"/>
    <n v="39"/>
    <n v="80.72"/>
    <x v="0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x v="1"/>
    <n v="1435851577"/>
    <n v="1433259577"/>
    <x v="0"/>
    <n v="78"/>
    <n v="39.49"/>
    <x v="0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x v="1"/>
    <n v="1408204857"/>
    <n v="1406390457"/>
    <x v="0"/>
    <n v="48"/>
    <n v="84.85"/>
    <x v="0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x v="0"/>
    <n v="1463803140"/>
    <n v="1459446487"/>
    <x v="0"/>
    <n v="29"/>
    <n v="68.97"/>
    <x v="0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x v="0"/>
    <n v="1450040396"/>
    <n v="1444852796"/>
    <x v="0"/>
    <n v="0"/>
    <n v="0"/>
    <x v="1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x v="0"/>
    <n v="1462467600"/>
    <n v="1457403364"/>
    <x v="0"/>
    <n v="2"/>
    <n v="1"/>
    <x v="1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x v="1"/>
    <n v="1417295990"/>
    <n v="1414700390"/>
    <x v="0"/>
    <n v="1"/>
    <n v="1"/>
    <x v="1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x v="0"/>
    <n v="1411444740"/>
    <n v="1409335497"/>
    <x v="0"/>
    <n v="59"/>
    <n v="147.88"/>
    <x v="1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x v="1"/>
    <n v="1416781749"/>
    <n v="1415053749"/>
    <x v="0"/>
    <n v="1"/>
    <n v="100"/>
    <x v="1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x v="0"/>
    <n v="1479517200"/>
    <n v="1475765867"/>
    <x v="0"/>
    <n v="31"/>
    <n v="56.84"/>
    <x v="1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x v="5"/>
    <n v="1484366340"/>
    <n v="1480219174"/>
    <x v="0"/>
    <n v="18"/>
    <n v="176.94"/>
    <x v="1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n v="36"/>
    <x v="0"/>
    <x v="0"/>
    <n v="1461186676"/>
    <n v="1458594676"/>
    <x v="0"/>
    <n v="10"/>
    <n v="127.6"/>
    <x v="1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x v="0"/>
    <n v="1442248829"/>
    <n v="1439224829"/>
    <x v="0"/>
    <n v="0"/>
    <n v="0"/>
    <x v="1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x v="0"/>
    <n v="1420130935"/>
    <n v="1417538935"/>
    <x v="0"/>
    <n v="14"/>
    <n v="66.14"/>
    <x v="1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n v="7"/>
    <x v="5"/>
    <x v="5"/>
    <n v="1429456132"/>
    <n v="1424275732"/>
    <x v="0"/>
    <n v="2"/>
    <n v="108"/>
    <x v="1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x v="0"/>
    <n v="1475853060"/>
    <n v="1470672906"/>
    <x v="0"/>
    <n v="1"/>
    <n v="1"/>
    <x v="1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x v="0"/>
    <n v="1431283530"/>
    <n v="1428691530"/>
    <x v="0"/>
    <n v="3"/>
    <n v="18.329999999999998"/>
    <x v="1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x v="0"/>
    <n v="1412485200"/>
    <n v="1410966179"/>
    <x v="0"/>
    <n v="0"/>
    <n v="0"/>
    <x v="1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x v="3"/>
    <n v="1448902800"/>
    <n v="1445369727"/>
    <x v="0"/>
    <n v="2"/>
    <n v="7.5"/>
    <x v="1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x v="0"/>
    <n v="1447734439"/>
    <n v="1444274839"/>
    <x v="0"/>
    <n v="0"/>
    <n v="0"/>
    <x v="1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x v="0"/>
    <n v="1457413140"/>
    <n v="1454996887"/>
    <x v="0"/>
    <n v="12"/>
    <n v="68.42"/>
    <x v="1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x v="5"/>
    <n v="1479773838"/>
    <n v="1477178238"/>
    <x v="0"/>
    <n v="1"/>
    <n v="1"/>
    <x v="1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n v="5"/>
    <x v="0"/>
    <x v="0"/>
    <n v="1434497400"/>
    <n v="1431770802"/>
    <x v="0"/>
    <n v="8"/>
    <n v="60.13"/>
    <x v="1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x v="1"/>
    <n v="1475258327"/>
    <n v="1471370327"/>
    <x v="0"/>
    <n v="2"/>
    <n v="15"/>
    <x v="1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n v="100"/>
    <x v="0"/>
    <x v="0"/>
    <n v="1412492445"/>
    <n v="1409900445"/>
    <x v="0"/>
    <n v="73"/>
    <n v="550.04"/>
    <x v="0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x v="5"/>
    <n v="1402938394"/>
    <n v="1400691994"/>
    <x v="0"/>
    <n v="8"/>
    <n v="97.5"/>
    <x v="0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x v="1"/>
    <n v="1454412584"/>
    <n v="1452598184"/>
    <x v="0"/>
    <n v="17"/>
    <n v="29.41"/>
    <x v="0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x v="0"/>
    <n v="1407686340"/>
    <n v="1404833442"/>
    <x v="0"/>
    <n v="9"/>
    <n v="57.78"/>
    <x v="0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x v="5"/>
    <n v="1472097540"/>
    <n v="1471188502"/>
    <x v="0"/>
    <n v="17"/>
    <n v="44.24"/>
    <x v="0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x v="1"/>
    <n v="1438764207"/>
    <n v="1436172207"/>
    <x v="0"/>
    <n v="33"/>
    <n v="60.91"/>
    <x v="0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x v="1"/>
    <n v="1459702800"/>
    <n v="1457690386"/>
    <x v="0"/>
    <n v="38"/>
    <n v="68.84"/>
    <x v="0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x v="0"/>
    <n v="1437202740"/>
    <n v="1434654998"/>
    <x v="0"/>
    <n v="79"/>
    <n v="73.58"/>
    <x v="0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x v="11"/>
    <n v="1485989940"/>
    <n v="1483393836"/>
    <x v="0"/>
    <n v="46"/>
    <n v="115.02"/>
    <x v="0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x v="7"/>
    <n v="1464817320"/>
    <n v="1462806419"/>
    <x v="0"/>
    <n v="20"/>
    <n v="110.75"/>
    <x v="0"/>
    <s v="theater/plays"/>
    <x v="1"/>
    <s v="plays"/>
    <x v="3657"/>
  </r>
  <r>
    <n v="3658"/>
    <s v="Mr. Marmalade"/>
    <s v="Life is hard when your own imaginary friend can't make time for you."/>
    <n v="1500"/>
    <n v="1510"/>
    <x v="0"/>
    <n v="101"/>
    <x v="0"/>
    <x v="0"/>
    <n v="1404273540"/>
    <n v="1400272580"/>
    <x v="0"/>
    <n v="20"/>
    <n v="75.5"/>
    <x v="0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x v="0"/>
    <n v="1426775940"/>
    <n v="1424414350"/>
    <x v="0"/>
    <n v="13"/>
    <n v="235.46"/>
    <x v="0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x v="1"/>
    <n v="1419368925"/>
    <n v="1417208925"/>
    <x v="0"/>
    <n v="22"/>
    <n v="11.36"/>
    <x v="0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x v="0"/>
    <n v="1460260800"/>
    <n v="1458336672"/>
    <x v="0"/>
    <n v="36"/>
    <n v="92.5"/>
    <x v="0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x v="5"/>
    <n v="1427775414"/>
    <n v="1425187014"/>
    <x v="0"/>
    <n v="40"/>
    <n v="202.85"/>
    <x v="0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x v="1"/>
    <n v="1482321030"/>
    <n v="1477133430"/>
    <x v="0"/>
    <n v="9"/>
    <n v="26"/>
    <x v="0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x v="0"/>
    <n v="1466056689"/>
    <n v="1464847089"/>
    <x v="0"/>
    <n v="19"/>
    <n v="46.05"/>
    <x v="0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x v="3"/>
    <n v="1446062040"/>
    <n v="1445109822"/>
    <x v="0"/>
    <n v="14"/>
    <n v="51"/>
    <x v="0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n v="100"/>
    <x v="0"/>
    <x v="0"/>
    <n v="1406185200"/>
    <n v="1404337382"/>
    <x v="0"/>
    <n v="38"/>
    <n v="31.58"/>
    <x v="0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x v="1"/>
    <n v="1437261419"/>
    <n v="1434669419"/>
    <x v="0"/>
    <n v="58"/>
    <n v="53.36"/>
    <x v="0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x v="0"/>
    <n v="1437676380"/>
    <n v="1435670452"/>
    <x v="0"/>
    <n v="28"/>
    <n v="36.96"/>
    <x v="0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x v="1"/>
    <n v="1434039137"/>
    <n v="1431447137"/>
    <x v="0"/>
    <n v="17"/>
    <n v="81.290000000000006"/>
    <x v="0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x v="1"/>
    <n v="1433113200"/>
    <n v="1431951611"/>
    <x v="0"/>
    <n v="12"/>
    <n v="20.079999999999998"/>
    <x v="0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x v="0"/>
    <n v="1405915140"/>
    <n v="1404140667"/>
    <x v="0"/>
    <n v="40"/>
    <n v="88.25"/>
    <x v="0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x v="1"/>
    <n v="1411771384"/>
    <n v="1409179384"/>
    <x v="0"/>
    <n v="57"/>
    <n v="53.44"/>
    <x v="0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x v="1"/>
    <n v="1415191920"/>
    <n v="1412233497"/>
    <x v="0"/>
    <n v="114"/>
    <n v="39.869999999999997"/>
    <x v="0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x v="3"/>
    <n v="1472936229"/>
    <n v="1467752229"/>
    <x v="0"/>
    <n v="31"/>
    <n v="145.16"/>
    <x v="0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x v="1"/>
    <n v="1463353200"/>
    <n v="1462285182"/>
    <x v="0"/>
    <n v="3"/>
    <n v="23.33"/>
    <x v="0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x v="0"/>
    <n v="1410550484"/>
    <n v="1408995284"/>
    <x v="0"/>
    <n v="16"/>
    <n v="64.38"/>
    <x v="0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n v="103"/>
    <x v="0"/>
    <x v="0"/>
    <n v="1404359940"/>
    <n v="1402580818"/>
    <x v="0"/>
    <n v="199"/>
    <n v="62.05"/>
    <x v="0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n v="103"/>
    <x v="1"/>
    <x v="1"/>
    <n v="1433076298"/>
    <n v="1430052298"/>
    <x v="0"/>
    <n v="31"/>
    <n v="66.13"/>
    <x v="0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x v="0"/>
    <n v="1404190740"/>
    <n v="1401214581"/>
    <x v="0"/>
    <n v="30"/>
    <n v="73.400000000000006"/>
    <x v="0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x v="0"/>
    <n v="1475664834"/>
    <n v="1473850434"/>
    <x v="0"/>
    <n v="34"/>
    <n v="99.5"/>
    <x v="0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x v="0"/>
    <n v="1452872290"/>
    <n v="1452008290"/>
    <x v="0"/>
    <n v="18"/>
    <n v="62.17"/>
    <x v="0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x v="0"/>
    <n v="1402901940"/>
    <n v="1399998418"/>
    <x v="0"/>
    <n v="67"/>
    <n v="62.33"/>
    <x v="0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x v="0"/>
    <n v="1476931696"/>
    <n v="1474339696"/>
    <x v="0"/>
    <n v="66"/>
    <n v="58.79"/>
    <x v="0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x v="0"/>
    <n v="1441167586"/>
    <n v="1438575586"/>
    <x v="0"/>
    <n v="23"/>
    <n v="45.35"/>
    <x v="0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x v="0"/>
    <n v="1400533200"/>
    <n v="1398348859"/>
    <x v="0"/>
    <n v="126"/>
    <n v="41.94"/>
    <x v="0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x v="0"/>
    <n v="1440820740"/>
    <n v="1439567660"/>
    <x v="0"/>
    <n v="6"/>
    <n v="59.17"/>
    <x v="0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x v="0"/>
    <n v="1403846055"/>
    <n v="1401254055"/>
    <x v="0"/>
    <n v="25"/>
    <n v="200.49"/>
    <x v="0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x v="1"/>
    <n v="1407524004"/>
    <n v="1404932004"/>
    <x v="0"/>
    <n v="39"/>
    <n v="83.97"/>
    <x v="0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x v="0"/>
    <n v="1434925500"/>
    <n v="1432410639"/>
    <x v="0"/>
    <n v="62"/>
    <n v="57.26"/>
    <x v="0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x v="0"/>
    <n v="1417101683"/>
    <n v="1414506083"/>
    <x v="0"/>
    <n v="31"/>
    <n v="58.06"/>
    <x v="0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n v="128"/>
    <x v="0"/>
    <x v="0"/>
    <n v="1425272340"/>
    <n v="1421426929"/>
    <x v="0"/>
    <n v="274"/>
    <n v="186.8"/>
    <x v="0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n v="126"/>
    <x v="0"/>
    <x v="0"/>
    <n v="1411084800"/>
    <n v="1410304179"/>
    <x v="0"/>
    <n v="17"/>
    <n v="74.12"/>
    <x v="0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x v="1"/>
    <n v="1448922600"/>
    <n v="1446352529"/>
    <x v="0"/>
    <n v="14"/>
    <n v="30.71"/>
    <x v="0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x v="0"/>
    <n v="1465178400"/>
    <n v="1461985967"/>
    <x v="0"/>
    <n v="60"/>
    <n v="62.67"/>
    <x v="0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x v="0"/>
    <n v="1421009610"/>
    <n v="1419281610"/>
    <x v="0"/>
    <n v="33"/>
    <n v="121.36"/>
    <x v="0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x v="1"/>
    <n v="1423838916"/>
    <n v="1418654916"/>
    <x v="0"/>
    <n v="78"/>
    <n v="39.74"/>
    <x v="0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x v="1"/>
    <n v="1462878648"/>
    <n v="1461064248"/>
    <x v="0"/>
    <n v="30"/>
    <n v="72"/>
    <x v="0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x v="0"/>
    <n v="1456946487"/>
    <n v="1454354487"/>
    <x v="0"/>
    <n v="136"/>
    <n v="40.630000000000003"/>
    <x v="0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x v="0"/>
    <n v="1413383216"/>
    <n v="1410791216"/>
    <x v="0"/>
    <n v="40"/>
    <n v="63"/>
    <x v="0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n v="121"/>
    <x v="0"/>
    <x v="0"/>
    <n v="1412092800"/>
    <n v="1409493800"/>
    <x v="0"/>
    <n v="18"/>
    <n v="33.67"/>
    <x v="0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x v="1"/>
    <n v="1433422793"/>
    <n v="1430830793"/>
    <x v="0"/>
    <n v="39"/>
    <n v="38.590000000000003"/>
    <x v="0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x v="1"/>
    <n v="1468191540"/>
    <n v="1464958484"/>
    <x v="0"/>
    <n v="21"/>
    <n v="155.94999999999999"/>
    <x v="0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x v="0"/>
    <n v="1471071540"/>
    <n v="1467720388"/>
    <x v="0"/>
    <n v="30"/>
    <n v="43.2"/>
    <x v="0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x v="1"/>
    <n v="1464712394"/>
    <n v="1459528394"/>
    <x v="0"/>
    <n v="27"/>
    <n v="15.15"/>
    <x v="0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x v="0"/>
    <n v="1403546400"/>
    <n v="1401714114"/>
    <x v="0"/>
    <n v="35"/>
    <n v="83.57"/>
    <x v="0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x v="0"/>
    <n v="1410558949"/>
    <n v="1409262949"/>
    <x v="0"/>
    <n v="13"/>
    <n v="140"/>
    <x v="0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x v="0"/>
    <n v="1469165160"/>
    <n v="1467335378"/>
    <x v="0"/>
    <n v="23"/>
    <n v="80.87"/>
    <x v="0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x v="0"/>
    <n v="1404444286"/>
    <n v="1403234686"/>
    <x v="0"/>
    <n v="39"/>
    <n v="53.85"/>
    <x v="0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x v="1"/>
    <n v="1403715546"/>
    <n v="1401123546"/>
    <x v="0"/>
    <n v="35"/>
    <n v="30.93"/>
    <x v="0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n v="141"/>
    <x v="0"/>
    <x v="0"/>
    <n v="1428068988"/>
    <n v="1425908988"/>
    <x v="0"/>
    <n v="27"/>
    <n v="67.959999999999994"/>
    <x v="0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n v="114"/>
    <x v="0"/>
    <x v="0"/>
    <n v="1402848000"/>
    <n v="1400606573"/>
    <x v="0"/>
    <n v="21"/>
    <n v="27.14"/>
    <x v="0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x v="0"/>
    <n v="1433055540"/>
    <n v="1431230867"/>
    <x v="0"/>
    <n v="104"/>
    <n v="110.87"/>
    <x v="0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x v="0"/>
    <n v="1465062166"/>
    <n v="1463334166"/>
    <x v="0"/>
    <n v="19"/>
    <n v="106.84"/>
    <x v="0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x v="0"/>
    <n v="1432612740"/>
    <n v="1429881667"/>
    <x v="0"/>
    <n v="97"/>
    <n v="105.52"/>
    <x v="0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x v="1"/>
    <n v="1427806320"/>
    <n v="1422834819"/>
    <x v="0"/>
    <n v="27"/>
    <n v="132.96"/>
    <x v="0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x v="0"/>
    <n v="1453411109"/>
    <n v="1450819109"/>
    <x v="0"/>
    <n v="24"/>
    <n v="51.92"/>
    <x v="0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x v="1"/>
    <n v="1431204449"/>
    <n v="1428526049"/>
    <x v="0"/>
    <n v="13"/>
    <n v="310"/>
    <x v="0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n v="239"/>
    <x v="1"/>
    <x v="1"/>
    <n v="1425057075"/>
    <n v="1422465075"/>
    <x v="0"/>
    <n v="46"/>
    <n v="26.02"/>
    <x v="0"/>
    <s v="theater/plays"/>
    <x v="1"/>
    <s v="plays"/>
    <x v="3718"/>
  </r>
  <r>
    <n v="3719"/>
    <s v="Corium"/>
    <s v="A new piece of physical theatre about love, regret and longing."/>
    <n v="200"/>
    <n v="420"/>
    <x v="0"/>
    <n v="210"/>
    <x v="1"/>
    <x v="1"/>
    <n v="1434994266"/>
    <n v="1432402266"/>
    <x v="0"/>
    <n v="4"/>
    <n v="105"/>
    <x v="0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n v="105"/>
    <x v="0"/>
    <x v="0"/>
    <n v="1435881006"/>
    <n v="1433980206"/>
    <x v="0"/>
    <n v="40"/>
    <n v="86.23"/>
    <x v="0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x v="0"/>
    <n v="1415230084"/>
    <n v="1413412084"/>
    <x v="0"/>
    <n v="44"/>
    <n v="114.55"/>
    <x v="0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x v="5"/>
    <n v="1455231540"/>
    <n v="1452614847"/>
    <x v="0"/>
    <n v="35"/>
    <n v="47.66"/>
    <x v="0"/>
    <s v="theater/plays"/>
    <x v="1"/>
    <s v="plays"/>
    <x v="3722"/>
  </r>
  <r>
    <n v="3723"/>
    <s v="Beauty and the Beast"/>
    <s v="Saltmine Theatre Company present Beauty and the Beast:"/>
    <n v="4500"/>
    <n v="4592"/>
    <x v="0"/>
    <n v="102"/>
    <x v="1"/>
    <x v="1"/>
    <n v="1417374262"/>
    <n v="1414778662"/>
    <x v="0"/>
    <n v="63"/>
    <n v="72.89"/>
    <x v="0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x v="1"/>
    <n v="1462402800"/>
    <n v="1459856860"/>
    <x v="0"/>
    <n v="89"/>
    <n v="49.55"/>
    <x v="0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x v="1"/>
    <n v="1455831000"/>
    <n v="1454366467"/>
    <x v="0"/>
    <n v="15"/>
    <n v="25.4"/>
    <x v="0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x v="0"/>
    <n v="1461963600"/>
    <n v="1459567371"/>
    <x v="0"/>
    <n v="46"/>
    <n v="62.59"/>
    <x v="0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x v="0"/>
    <n v="1476939300"/>
    <n v="1474273294"/>
    <x v="0"/>
    <n v="33"/>
    <n v="61.06"/>
    <x v="0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x v="0"/>
    <n v="1439957176"/>
    <n v="1437365176"/>
    <x v="0"/>
    <n v="31"/>
    <n v="60.06"/>
    <x v="1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x v="0"/>
    <n v="1427082912"/>
    <n v="1423198512"/>
    <x v="0"/>
    <n v="5"/>
    <n v="72.400000000000006"/>
    <x v="1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x v="0"/>
    <n v="1439828159"/>
    <n v="1437236159"/>
    <x v="0"/>
    <n v="1"/>
    <n v="100"/>
    <x v="1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x v="0"/>
    <n v="1420860180"/>
    <n v="1418234646"/>
    <x v="0"/>
    <n v="12"/>
    <n v="51.67"/>
    <x v="1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x v="3"/>
    <n v="1422100800"/>
    <n v="1416932133"/>
    <x v="0"/>
    <n v="4"/>
    <n v="32.75"/>
    <x v="1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n v="0"/>
    <x v="0"/>
    <x v="0"/>
    <n v="1429396200"/>
    <n v="1428539708"/>
    <x v="0"/>
    <n v="0"/>
    <n v="0"/>
    <x v="1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x v="0"/>
    <n v="1432589896"/>
    <n v="1427405896"/>
    <x v="0"/>
    <n v="7"/>
    <n v="61"/>
    <x v="1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n v="13"/>
    <x v="1"/>
    <x v="1"/>
    <n v="1432831089"/>
    <n v="1430239089"/>
    <x v="0"/>
    <n v="2"/>
    <n v="10"/>
    <x v="1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x v="1"/>
    <n v="1427133600"/>
    <n v="1423847093"/>
    <x v="0"/>
    <n v="1"/>
    <n v="10"/>
    <x v="1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n v="21"/>
    <x v="0"/>
    <x v="0"/>
    <n v="1447311540"/>
    <n v="1445358903"/>
    <x v="0"/>
    <n v="4"/>
    <n v="37.5"/>
    <x v="1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x v="1"/>
    <n v="1405461600"/>
    <n v="1403562705"/>
    <x v="0"/>
    <n v="6"/>
    <n v="45"/>
    <x v="1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x v="1"/>
    <n v="1468752468"/>
    <n v="1467024468"/>
    <x v="0"/>
    <n v="8"/>
    <n v="100.63"/>
    <x v="1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x v="0"/>
    <n v="1407808438"/>
    <n v="1405217355"/>
    <x v="0"/>
    <n v="14"/>
    <n v="25.57"/>
    <x v="1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n v="0"/>
    <x v="0"/>
    <x v="0"/>
    <n v="1450389950"/>
    <n v="1447797950"/>
    <x v="0"/>
    <n v="0"/>
    <n v="0"/>
    <x v="1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x v="0"/>
    <n v="1409980144"/>
    <n v="1407388144"/>
    <x v="0"/>
    <n v="4"/>
    <n v="25"/>
    <x v="1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n v="0"/>
    <x v="0"/>
    <x v="0"/>
    <n v="1404406964"/>
    <n v="1401814964"/>
    <x v="0"/>
    <n v="0"/>
    <n v="0"/>
    <x v="1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x v="0"/>
    <n v="1404532740"/>
    <n v="1401823952"/>
    <x v="0"/>
    <n v="0"/>
    <n v="0"/>
    <x v="1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n v="10"/>
    <x v="0"/>
    <x v="0"/>
    <n v="1407689102"/>
    <n v="1405097102"/>
    <x v="0"/>
    <n v="1"/>
    <n v="10"/>
    <x v="1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n v="2"/>
    <x v="0"/>
    <x v="0"/>
    <n v="1475918439"/>
    <n v="1473326439"/>
    <x v="0"/>
    <n v="1"/>
    <n v="202"/>
    <x v="1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n v="1"/>
    <x v="1"/>
    <x v="1"/>
    <n v="1436137140"/>
    <n v="1433833896"/>
    <x v="0"/>
    <n v="1"/>
    <n v="25"/>
    <x v="1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x v="0"/>
    <n v="1455602340"/>
    <n v="1453827436"/>
    <x v="0"/>
    <n v="52"/>
    <n v="99.54"/>
    <x v="0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x v="0"/>
    <n v="1461902340"/>
    <n v="1459220588"/>
    <x v="0"/>
    <n v="7"/>
    <n v="75"/>
    <x v="0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x v="0"/>
    <n v="1423555140"/>
    <n v="1421105608"/>
    <x v="0"/>
    <n v="28"/>
    <n v="215.25"/>
    <x v="0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n v="133"/>
    <x v="0"/>
    <x v="0"/>
    <n v="1459641073"/>
    <n v="1454460673"/>
    <x v="0"/>
    <n v="11"/>
    <n v="120.55"/>
    <x v="0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x v="1"/>
    <n v="1476651600"/>
    <n v="1473189335"/>
    <x v="0"/>
    <n v="15"/>
    <n v="37.67"/>
    <x v="0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x v="0"/>
    <n v="1433289600"/>
    <n v="1430768800"/>
    <x v="0"/>
    <n v="30"/>
    <n v="172.23"/>
    <x v="0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x v="0"/>
    <n v="1406350740"/>
    <n v="1403125737"/>
    <x v="0"/>
    <n v="27"/>
    <n v="111.11"/>
    <x v="0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x v="1"/>
    <n v="1460753307"/>
    <n v="1458161307"/>
    <x v="0"/>
    <n v="28"/>
    <n v="25.46"/>
    <x v="0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x v="0"/>
    <n v="1402515198"/>
    <n v="1399923198"/>
    <x v="0"/>
    <n v="17"/>
    <n v="267.64999999999998"/>
    <x v="0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x v="0"/>
    <n v="1417465515"/>
    <n v="1415737515"/>
    <x v="0"/>
    <n v="50"/>
    <n v="75.959999999999994"/>
    <x v="0"/>
    <s v="theater/musical"/>
    <x v="1"/>
    <s v="musical"/>
    <x v="3757"/>
  </r>
  <r>
    <n v="3758"/>
    <s v="Luigi's Ladies"/>
    <s v="LUIGI'S LADIES: an original one-woman musical comedy"/>
    <n v="1500"/>
    <n v="1535"/>
    <x v="0"/>
    <n v="102"/>
    <x v="0"/>
    <x v="0"/>
    <n v="1400475600"/>
    <n v="1397819938"/>
    <x v="0"/>
    <n v="26"/>
    <n v="59.04"/>
    <x v="0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n v="110"/>
    <x v="0"/>
    <x v="0"/>
    <n v="1440556553"/>
    <n v="1435372553"/>
    <x v="0"/>
    <n v="88"/>
    <n v="50.11"/>
    <x v="0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x v="0"/>
    <n v="1399293386"/>
    <n v="1397133386"/>
    <x v="0"/>
    <n v="91"/>
    <n v="55.5"/>
    <x v="0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x v="1"/>
    <n v="1439247600"/>
    <n v="1434625937"/>
    <x v="0"/>
    <n v="3"/>
    <n v="166.67"/>
    <x v="0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x v="1"/>
    <n v="1438543889"/>
    <n v="1436383889"/>
    <x v="0"/>
    <n v="28"/>
    <n v="47.43"/>
    <x v="0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x v="0"/>
    <n v="1427907626"/>
    <n v="1425319226"/>
    <x v="0"/>
    <n v="77"/>
    <n v="64.94"/>
    <x v="0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x v="0"/>
    <n v="1464482160"/>
    <n v="1462824832"/>
    <x v="0"/>
    <n v="27"/>
    <n v="55.56"/>
    <x v="0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x v="0"/>
    <n v="1406745482"/>
    <n v="1404153482"/>
    <x v="0"/>
    <n v="107"/>
    <n v="74.22"/>
    <x v="0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x v="0"/>
    <n v="1404360045"/>
    <n v="1401336045"/>
    <x v="0"/>
    <n v="96"/>
    <n v="106.93"/>
    <x v="0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x v="0"/>
    <n v="1425185940"/>
    <n v="1423960097"/>
    <x v="0"/>
    <n v="56"/>
    <n v="41.7"/>
    <x v="0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x v="0"/>
    <n v="1402594090"/>
    <n v="1400002090"/>
    <x v="0"/>
    <n v="58"/>
    <n v="74.239999999999995"/>
    <x v="0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x v="0"/>
    <n v="1460730079"/>
    <n v="1458138079"/>
    <x v="0"/>
    <n v="15"/>
    <n v="73.33"/>
    <x v="0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x v="1"/>
    <n v="1434234010"/>
    <n v="1431642010"/>
    <x v="0"/>
    <n v="20"/>
    <n v="100"/>
    <x v="0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n v="146"/>
    <x v="0"/>
    <x v="0"/>
    <n v="1463529600"/>
    <n v="1462307652"/>
    <x v="0"/>
    <n v="38"/>
    <n v="38.42"/>
    <x v="0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x v="0"/>
    <n v="1480399200"/>
    <n v="1478616506"/>
    <x v="0"/>
    <n v="33"/>
    <n v="166.97"/>
    <x v="0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n v="108"/>
    <x v="0"/>
    <x v="0"/>
    <n v="1479175680"/>
    <n v="1476317247"/>
    <x v="0"/>
    <n v="57"/>
    <n v="94.91"/>
    <x v="0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x v="5"/>
    <n v="1428606055"/>
    <n v="1427223655"/>
    <x v="0"/>
    <n v="25"/>
    <n v="100"/>
    <x v="0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x v="0"/>
    <n v="1428552000"/>
    <n v="1426199843"/>
    <x v="0"/>
    <n v="14"/>
    <n v="143.21"/>
    <x v="0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x v="0"/>
    <n v="1406854800"/>
    <n v="1403599778"/>
    <x v="0"/>
    <n v="94"/>
    <n v="90.82"/>
    <x v="0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x v="0"/>
    <n v="1411790400"/>
    <n v="1409884821"/>
    <x v="0"/>
    <n v="59"/>
    <n v="48.54"/>
    <x v="0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n v="105"/>
    <x v="0"/>
    <x v="0"/>
    <n v="1423942780"/>
    <n v="1418758780"/>
    <x v="0"/>
    <n v="36"/>
    <n v="70.03"/>
    <x v="0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n v="104"/>
    <x v="0"/>
    <x v="0"/>
    <n v="1459010340"/>
    <n v="1456421940"/>
    <x v="0"/>
    <n v="115"/>
    <n v="135.63"/>
    <x v="0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x v="0"/>
    <n v="1436817960"/>
    <n v="1433999785"/>
    <x v="0"/>
    <n v="30"/>
    <n v="100"/>
    <x v="0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x v="0"/>
    <n v="1410210685"/>
    <n v="1408050685"/>
    <x v="0"/>
    <n v="52"/>
    <n v="94.9"/>
    <x v="0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x v="1"/>
    <n v="1469401200"/>
    <n v="1466887297"/>
    <x v="0"/>
    <n v="27"/>
    <n v="75.37"/>
    <x v="0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x v="0"/>
    <n v="1458057600"/>
    <n v="1455938520"/>
    <x v="0"/>
    <n v="24"/>
    <n v="64.459999999999994"/>
    <x v="0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x v="5"/>
    <n v="1468193532"/>
    <n v="1465601532"/>
    <x v="0"/>
    <n v="10"/>
    <n v="115"/>
    <x v="0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x v="1"/>
    <n v="1470132180"/>
    <n v="1467040769"/>
    <x v="0"/>
    <n v="30"/>
    <n v="100.5"/>
    <x v="0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x v="0"/>
    <n v="1464310475"/>
    <n v="1461718475"/>
    <x v="0"/>
    <n v="71"/>
    <n v="93.77"/>
    <x v="0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x v="0"/>
    <n v="1436587140"/>
    <n v="1434113406"/>
    <x v="0"/>
    <n v="10"/>
    <n v="35.1"/>
    <x v="0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x v="0"/>
    <n v="1450887480"/>
    <n v="1448469719"/>
    <x v="0"/>
    <n v="1"/>
    <n v="500"/>
    <x v="1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x v="1"/>
    <n v="1434395418"/>
    <n v="1431630618"/>
    <x v="0"/>
    <n v="4"/>
    <n v="29"/>
    <x v="1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x v="0"/>
    <n v="1479834023"/>
    <n v="1477238423"/>
    <x v="0"/>
    <n v="0"/>
    <n v="0"/>
    <x v="1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n v="0"/>
    <x v="0"/>
    <x v="0"/>
    <n v="1404664592"/>
    <n v="1399480592"/>
    <x v="0"/>
    <n v="0"/>
    <n v="0"/>
    <x v="1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n v="0"/>
    <x v="0"/>
    <x v="0"/>
    <n v="1436957022"/>
    <n v="1434365022"/>
    <x v="0"/>
    <n v="2"/>
    <n v="17.5"/>
    <x v="1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x v="0"/>
    <n v="1418769129"/>
    <n v="1416954729"/>
    <x v="0"/>
    <n v="24"/>
    <n v="174"/>
    <x v="1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x v="1"/>
    <n v="1433685354"/>
    <n v="1431093354"/>
    <x v="0"/>
    <n v="1"/>
    <n v="50"/>
    <x v="1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n v="2"/>
    <x v="1"/>
    <x v="1"/>
    <n v="1440801000"/>
    <n v="1437042490"/>
    <x v="0"/>
    <n v="2"/>
    <n v="5"/>
    <x v="1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x v="0"/>
    <n v="1484354556"/>
    <n v="1479170556"/>
    <x v="0"/>
    <n v="1"/>
    <n v="1"/>
    <x v="1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x v="0"/>
    <n v="1429564165"/>
    <n v="1426972165"/>
    <x v="0"/>
    <n v="37"/>
    <n v="145.41"/>
    <x v="1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x v="0"/>
    <n v="1407691248"/>
    <n v="1405099248"/>
    <x v="0"/>
    <n v="5"/>
    <n v="205"/>
    <x v="1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n v="4"/>
    <x v="0"/>
    <x v="0"/>
    <n v="1457734843"/>
    <n v="1455142843"/>
    <x v="0"/>
    <n v="4"/>
    <n v="100.5"/>
    <x v="1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x v="0"/>
    <n v="1420952340"/>
    <n v="1418146883"/>
    <x v="0"/>
    <n v="16"/>
    <n v="55.06"/>
    <x v="1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x v="0"/>
    <n v="1420215216"/>
    <n v="1417536816"/>
    <x v="0"/>
    <n v="9"/>
    <n v="47.33"/>
    <x v="1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x v="0"/>
    <n v="1445482906"/>
    <n v="1442890906"/>
    <x v="0"/>
    <n v="0"/>
    <n v="0"/>
    <x v="1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n v="20"/>
    <x v="0"/>
    <x v="0"/>
    <n v="1457133568"/>
    <n v="1454541568"/>
    <x v="0"/>
    <n v="40"/>
    <n v="58.95"/>
    <x v="1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x v="0"/>
    <n v="1469948400"/>
    <n v="1465172024"/>
    <x v="0"/>
    <n v="0"/>
    <n v="0"/>
    <x v="1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x v="0"/>
    <n v="1411852640"/>
    <n v="1406668640"/>
    <x v="0"/>
    <n v="2"/>
    <n v="1.5"/>
    <x v="1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x v="2"/>
    <n v="1404022381"/>
    <n v="1402294381"/>
    <x v="0"/>
    <n v="1"/>
    <n v="5"/>
    <x v="1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x v="0"/>
    <n v="1428097739"/>
    <n v="1427492939"/>
    <x v="0"/>
    <n v="9"/>
    <n v="50.56"/>
    <x v="1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x v="1"/>
    <n v="1429955619"/>
    <n v="1424775219"/>
    <x v="0"/>
    <n v="24"/>
    <n v="41.67"/>
    <x v="0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x v="1"/>
    <n v="1406761200"/>
    <n v="1402403907"/>
    <x v="0"/>
    <n v="38"/>
    <n v="53.29"/>
    <x v="0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x v="0"/>
    <n v="1426965758"/>
    <n v="1424377358"/>
    <x v="0"/>
    <n v="26"/>
    <n v="70.23"/>
    <x v="0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x v="1"/>
    <n v="1464692400"/>
    <n v="1461769373"/>
    <x v="0"/>
    <n v="19"/>
    <n v="43.42"/>
    <x v="0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x v="5"/>
    <n v="1433131140"/>
    <n v="1429120908"/>
    <x v="0"/>
    <n v="11"/>
    <n v="199.18"/>
    <x v="0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x v="0"/>
    <n v="1465940580"/>
    <n v="1462603021"/>
    <x v="0"/>
    <n v="27"/>
    <n v="78.52"/>
    <x v="0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x v="0"/>
    <n v="1427860740"/>
    <n v="1424727712"/>
    <x v="0"/>
    <n v="34"/>
    <n v="61.82"/>
    <x v="0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n v="100"/>
    <x v="1"/>
    <x v="1"/>
    <n v="1440111600"/>
    <n v="1437545657"/>
    <x v="0"/>
    <n v="20"/>
    <n v="50"/>
    <x v="0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x v="0"/>
    <n v="1405614823"/>
    <n v="1403022823"/>
    <x v="0"/>
    <n v="37"/>
    <n v="48.34"/>
    <x v="0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x v="0"/>
    <n v="1445659140"/>
    <n v="1444236216"/>
    <x v="0"/>
    <n v="20"/>
    <n v="107.25"/>
    <x v="0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x v="0"/>
    <n v="1426187582"/>
    <n v="1423599182"/>
    <x v="0"/>
    <n v="10"/>
    <n v="57"/>
    <x v="0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x v="0"/>
    <n v="1437166920"/>
    <n v="1435554104"/>
    <x v="0"/>
    <n v="26"/>
    <n v="40.92"/>
    <x v="0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x v="1"/>
    <n v="1436110717"/>
    <n v="1433518717"/>
    <x v="0"/>
    <n v="20"/>
    <n v="21.5"/>
    <x v="0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x v="0"/>
    <n v="1451881207"/>
    <n v="1449116407"/>
    <x v="0"/>
    <n v="46"/>
    <n v="79.540000000000006"/>
    <x v="0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x v="3"/>
    <n v="1453244340"/>
    <n v="1448136417"/>
    <x v="0"/>
    <n v="76"/>
    <n v="72.38"/>
    <x v="0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n v="106"/>
    <x v="0"/>
    <x v="0"/>
    <n v="1437364740"/>
    <n v="1434405044"/>
    <x v="0"/>
    <n v="41"/>
    <n v="64.63"/>
    <x v="0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x v="1"/>
    <n v="1470058860"/>
    <n v="1469026903"/>
    <x v="0"/>
    <n v="7"/>
    <n v="38.57"/>
    <x v="0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x v="0"/>
    <n v="1434505214"/>
    <n v="1432690814"/>
    <x v="0"/>
    <n v="49"/>
    <n v="107.57"/>
    <x v="0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x v="1"/>
    <n v="1430993394"/>
    <n v="1428401394"/>
    <x v="0"/>
    <n v="26"/>
    <n v="27.5"/>
    <x v="0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x v="1"/>
    <n v="1427414400"/>
    <n v="1422656201"/>
    <x v="0"/>
    <n v="65"/>
    <n v="70.459999999999994"/>
    <x v="0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x v="0"/>
    <n v="1420033187"/>
    <n v="1414845587"/>
    <x v="0"/>
    <n v="28"/>
    <n v="178.57"/>
    <x v="0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x v="0"/>
    <n v="1472676371"/>
    <n v="1470948371"/>
    <x v="0"/>
    <n v="8"/>
    <n v="62.63"/>
    <x v="0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n v="225"/>
    <x v="0"/>
    <x v="0"/>
    <n v="1464371211"/>
    <n v="1463161611"/>
    <x v="0"/>
    <n v="3"/>
    <n v="75"/>
    <x v="0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x v="0"/>
    <n v="1415222545"/>
    <n v="1413404545"/>
    <x v="0"/>
    <n v="9"/>
    <n v="58.9"/>
    <x v="0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x v="0"/>
    <n v="1455936335"/>
    <n v="1452048335"/>
    <x v="0"/>
    <n v="9"/>
    <n v="139.56"/>
    <x v="0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x v="5"/>
    <n v="1417460940"/>
    <n v="1416516972"/>
    <x v="0"/>
    <n v="20"/>
    <n v="70"/>
    <x v="0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x v="1"/>
    <n v="1434624067"/>
    <n v="1432032067"/>
    <x v="0"/>
    <n v="57"/>
    <n v="57.39"/>
    <x v="0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x v="1"/>
    <n v="1461278208"/>
    <n v="1459463808"/>
    <x v="0"/>
    <n v="8"/>
    <n v="40"/>
    <x v="0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x v="0"/>
    <n v="1470197340"/>
    <n v="1467497652"/>
    <x v="0"/>
    <n v="14"/>
    <n v="64.290000000000006"/>
    <x v="0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n v="102"/>
    <x v="1"/>
    <x v="1"/>
    <n v="1435947758"/>
    <n v="1432837358"/>
    <x v="0"/>
    <n v="17"/>
    <n v="120.12"/>
    <x v="0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x v="9"/>
    <n v="1432314209"/>
    <n v="1429722209"/>
    <x v="0"/>
    <n v="100"/>
    <n v="1008.24"/>
    <x v="0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x v="0"/>
    <n v="1438226724"/>
    <n v="1433042724"/>
    <x v="0"/>
    <n v="32"/>
    <n v="63.28"/>
    <x v="0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x v="1"/>
    <n v="1459180229"/>
    <n v="1457023829"/>
    <x v="0"/>
    <n v="3"/>
    <n v="21.67"/>
    <x v="0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x v="0"/>
    <n v="1405882287"/>
    <n v="1400698287"/>
    <x v="1"/>
    <n v="34"/>
    <n v="25.65"/>
    <x v="1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x v="1"/>
    <n v="1399809052"/>
    <n v="1397217052"/>
    <x v="1"/>
    <n v="23"/>
    <n v="47.7"/>
    <x v="1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x v="0"/>
    <n v="1401587064"/>
    <n v="1399427064"/>
    <x v="1"/>
    <n v="19"/>
    <n v="56.05"/>
    <x v="1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x v="0"/>
    <n v="1401778740"/>
    <n v="1399474134"/>
    <x v="1"/>
    <n v="50"/>
    <n v="81.319999999999993"/>
    <x v="1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x v="0"/>
    <n v="1443711774"/>
    <n v="1441119774"/>
    <x v="1"/>
    <n v="12"/>
    <n v="70.17"/>
    <x v="1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x v="0"/>
    <n v="1412405940"/>
    <n v="1409721542"/>
    <x v="1"/>
    <n v="8"/>
    <n v="23.63"/>
    <x v="1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x v="0"/>
    <n v="1437283391"/>
    <n v="1433395391"/>
    <x v="1"/>
    <n v="9"/>
    <n v="188.56"/>
    <x v="1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x v="0"/>
    <n v="1445196989"/>
    <n v="1442604989"/>
    <x v="1"/>
    <n v="43"/>
    <n v="49.51"/>
    <x v="1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x v="3"/>
    <n v="1434047084"/>
    <n v="1431455084"/>
    <x v="1"/>
    <n v="28"/>
    <n v="75.459999999999994"/>
    <x v="1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n v="4"/>
    <x v="0"/>
    <x v="0"/>
    <n v="1420081143"/>
    <n v="1417489143"/>
    <x v="1"/>
    <n v="4"/>
    <n v="9.5"/>
    <x v="1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n v="34"/>
    <x v="1"/>
    <x v="1"/>
    <n v="1437129179"/>
    <n v="1434537179"/>
    <x v="1"/>
    <n v="24"/>
    <n v="35.5"/>
    <x v="1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x v="0"/>
    <n v="1427427276"/>
    <n v="1425270876"/>
    <x v="0"/>
    <n v="2"/>
    <n v="10"/>
    <x v="1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n v="0"/>
    <x v="0"/>
    <x v="0"/>
    <n v="1409602178"/>
    <n v="1406578178"/>
    <x v="0"/>
    <n v="2"/>
    <n v="13"/>
    <x v="1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n v="16"/>
    <x v="0"/>
    <x v="0"/>
    <n v="1431206058"/>
    <n v="1428614058"/>
    <x v="0"/>
    <n v="20"/>
    <n v="89.4"/>
    <x v="1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x v="0"/>
    <n v="1427408271"/>
    <n v="1424819871"/>
    <x v="0"/>
    <n v="1"/>
    <n v="25"/>
    <x v="1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x v="0"/>
    <n v="1425833403"/>
    <n v="1423245003"/>
    <x v="0"/>
    <n v="1"/>
    <n v="1"/>
    <x v="1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x v="0"/>
    <n v="1406913120"/>
    <n v="1404927690"/>
    <x v="0"/>
    <n v="4"/>
    <n v="65"/>
    <x v="1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x v="1"/>
    <n v="1432328400"/>
    <n v="1430734844"/>
    <x v="0"/>
    <n v="1"/>
    <n v="10"/>
    <x v="1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x v="0"/>
    <n v="1403730000"/>
    <n v="1401485207"/>
    <x v="0"/>
    <n v="1"/>
    <n v="1"/>
    <x v="1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x v="0"/>
    <n v="1407858710"/>
    <n v="1405266710"/>
    <x v="0"/>
    <n v="13"/>
    <n v="81.540000000000006"/>
    <x v="1"/>
    <s v="theater/plays"/>
    <x v="1"/>
    <s v="plays"/>
    <x v="3860"/>
  </r>
  <r>
    <n v="3861"/>
    <s v="READY OR NOT HERE I COME"/>
    <s v="THE COMING OF THE LORD!"/>
    <n v="2000"/>
    <n v="100"/>
    <x v="2"/>
    <n v="5"/>
    <x v="0"/>
    <x v="0"/>
    <n v="1415828820"/>
    <n v="1412258977"/>
    <x v="0"/>
    <n v="1"/>
    <n v="100"/>
    <x v="1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n v="0"/>
    <x v="0"/>
    <x v="0"/>
    <n v="1473699540"/>
    <n v="1472451356"/>
    <x v="0"/>
    <n v="1"/>
    <n v="1"/>
    <x v="1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x v="0"/>
    <n v="1446739905"/>
    <n v="1441552305"/>
    <x v="0"/>
    <n v="0"/>
    <n v="0"/>
    <x v="1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x v="0"/>
    <n v="1447799054"/>
    <n v="1445203454"/>
    <x v="0"/>
    <n v="3"/>
    <n v="20"/>
    <x v="1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x v="5"/>
    <n v="1409376600"/>
    <n v="1405957098"/>
    <x v="0"/>
    <n v="14"/>
    <n v="46.43"/>
    <x v="1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n v="1"/>
    <x v="0"/>
    <x v="0"/>
    <n v="1458703740"/>
    <n v="1454453021"/>
    <x v="0"/>
    <n v="2"/>
    <n v="5.5"/>
    <x v="1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x v="0"/>
    <n v="1466278339"/>
    <n v="1463686339"/>
    <x v="0"/>
    <n v="5"/>
    <n v="50.2"/>
    <x v="1"/>
    <s v="theater/plays"/>
    <x v="1"/>
    <s v="plays"/>
    <x v="3867"/>
  </r>
  <r>
    <n v="3868"/>
    <s v="1000 words (Canceled)"/>
    <s v="New collection of music by Scott Evan Davis!"/>
    <n v="5000"/>
    <n v="10"/>
    <x v="1"/>
    <n v="0"/>
    <x v="1"/>
    <x v="1"/>
    <n v="1410191405"/>
    <n v="1408031405"/>
    <x v="0"/>
    <n v="1"/>
    <n v="10"/>
    <x v="1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n v="3"/>
    <x v="0"/>
    <x v="0"/>
    <n v="1426302660"/>
    <n v="1423761792"/>
    <x v="0"/>
    <n v="15"/>
    <n v="30.13"/>
    <x v="1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x v="0"/>
    <n v="1404360478"/>
    <n v="1401768478"/>
    <x v="0"/>
    <n v="10"/>
    <n v="150"/>
    <x v="1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x v="0"/>
    <n v="1490809450"/>
    <n v="1485629050"/>
    <x v="0"/>
    <n v="3"/>
    <n v="13.33"/>
    <x v="1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x v="0"/>
    <n v="1439522996"/>
    <n v="1435202996"/>
    <x v="0"/>
    <n v="0"/>
    <n v="0"/>
    <x v="1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x v="0"/>
    <n v="1444322535"/>
    <n v="1441730535"/>
    <x v="0"/>
    <n v="0"/>
    <n v="0"/>
    <x v="1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x v="4"/>
    <n v="1422061200"/>
    <n v="1420244622"/>
    <x v="0"/>
    <n v="0"/>
    <n v="0"/>
    <x v="1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x v="7"/>
    <n v="1472896800"/>
    <n v="1472804365"/>
    <x v="0"/>
    <n v="0"/>
    <n v="0"/>
    <x v="1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x v="1"/>
    <n v="1454425128"/>
    <n v="1451833128"/>
    <x v="0"/>
    <n v="46"/>
    <n v="44.76"/>
    <x v="1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x v="0"/>
    <n v="1481213752"/>
    <n v="1478621752"/>
    <x v="0"/>
    <n v="14"/>
    <n v="88.64"/>
    <x v="1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x v="0"/>
    <n v="1435636740"/>
    <n v="1433014746"/>
    <x v="0"/>
    <n v="1"/>
    <n v="10"/>
    <x v="1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x v="1"/>
    <n v="1422218396"/>
    <n v="1419626396"/>
    <x v="0"/>
    <n v="0"/>
    <n v="0"/>
    <x v="1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x v="1"/>
    <n v="1406761200"/>
    <n v="1403724820"/>
    <x v="0"/>
    <n v="17"/>
    <n v="57.65"/>
    <x v="1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n v="5"/>
    <x v="0"/>
    <x v="0"/>
    <n v="1487550399"/>
    <n v="1484958399"/>
    <x v="0"/>
    <n v="1"/>
    <n v="25"/>
    <x v="1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x v="2"/>
    <n v="1454281380"/>
    <n v="1451950570"/>
    <x v="0"/>
    <n v="0"/>
    <n v="0"/>
    <x v="1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x v="1"/>
    <n v="1409668069"/>
    <n v="1407076069"/>
    <x v="0"/>
    <n v="0"/>
    <n v="0"/>
    <x v="1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x v="0"/>
    <n v="1427479192"/>
    <n v="1425322792"/>
    <x v="0"/>
    <n v="0"/>
    <n v="0"/>
    <x v="1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x v="0"/>
    <n v="1462834191"/>
    <n v="1460242191"/>
    <x v="0"/>
    <n v="0"/>
    <n v="0"/>
    <x v="1"/>
    <s v="theater/musical"/>
    <x v="1"/>
    <s v="musical"/>
    <x v="3885"/>
  </r>
  <r>
    <n v="3886"/>
    <s v="a (Canceled)"/>
    <n v="1"/>
    <n v="10000"/>
    <n v="0"/>
    <x v="1"/>
    <n v="0"/>
    <x v="2"/>
    <x v="2"/>
    <n v="1418275702"/>
    <n v="1415683702"/>
    <x v="0"/>
    <n v="0"/>
    <n v="0"/>
    <x v="1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x v="0"/>
    <n v="1430517600"/>
    <n v="1426538129"/>
    <x v="0"/>
    <n v="2"/>
    <n v="17.5"/>
    <x v="1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x v="1"/>
    <n v="1488114358"/>
    <n v="1485522358"/>
    <x v="0"/>
    <n v="14"/>
    <n v="38.71"/>
    <x v="1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x v="0"/>
    <n v="1420413960"/>
    <n v="1417651630"/>
    <x v="0"/>
    <n v="9"/>
    <n v="13.11"/>
    <x v="1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x v="0"/>
    <n v="1439662344"/>
    <n v="1434478344"/>
    <x v="0"/>
    <n v="8"/>
    <n v="315.5"/>
    <x v="1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n v="33"/>
    <x v="0"/>
    <x v="0"/>
    <n v="1427086740"/>
    <n v="1424488244"/>
    <x v="0"/>
    <n v="7"/>
    <n v="37.14"/>
    <x v="1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x v="0"/>
    <n v="1408863600"/>
    <n v="1408203557"/>
    <x v="0"/>
    <n v="0"/>
    <n v="0"/>
    <x v="1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x v="0"/>
    <n v="1404194400"/>
    <n v="1400600840"/>
    <x v="0"/>
    <n v="84"/>
    <n v="128.27000000000001"/>
    <x v="1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x v="0"/>
    <n v="1481000340"/>
    <n v="1478386812"/>
    <x v="0"/>
    <n v="11"/>
    <n v="47.27"/>
    <x v="1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x v="0"/>
    <n v="1425103218"/>
    <n v="1422424818"/>
    <x v="0"/>
    <n v="1"/>
    <n v="50"/>
    <x v="1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x v="0"/>
    <n v="1402979778"/>
    <n v="1401770178"/>
    <x v="0"/>
    <n v="4"/>
    <n v="42.5"/>
    <x v="1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x v="4"/>
    <n v="1420750683"/>
    <n v="1418158683"/>
    <x v="0"/>
    <n v="10"/>
    <n v="44"/>
    <x v="1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x v="1"/>
    <n v="1439827200"/>
    <n v="1436355270"/>
    <x v="0"/>
    <n v="16"/>
    <n v="50.88"/>
    <x v="1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x v="0"/>
    <n v="1407868561"/>
    <n v="1406140561"/>
    <x v="0"/>
    <n v="2"/>
    <n v="62.5"/>
    <x v="1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x v="0"/>
    <n v="1433988791"/>
    <n v="1431396791"/>
    <x v="0"/>
    <n v="5"/>
    <n v="27"/>
    <x v="1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x v="0"/>
    <n v="1450554599"/>
    <n v="1447098599"/>
    <x v="0"/>
    <n v="1"/>
    <n v="25"/>
    <x v="1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x v="1"/>
    <n v="1479125642"/>
    <n v="1476962042"/>
    <x v="0"/>
    <n v="31"/>
    <n v="47.26"/>
    <x v="1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x v="0"/>
    <n v="1439581080"/>
    <n v="1435709765"/>
    <x v="0"/>
    <n v="0"/>
    <n v="0"/>
    <x v="1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n v="0"/>
    <x v="0"/>
    <x v="0"/>
    <n v="1429074240"/>
    <n v="1427866200"/>
    <x v="0"/>
    <n v="2"/>
    <n v="1.5"/>
    <x v="1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x v="1"/>
    <n v="1434063600"/>
    <n v="1430405903"/>
    <x v="0"/>
    <n v="7"/>
    <n v="24.71"/>
    <x v="1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x v="1"/>
    <n v="1435325100"/>
    <n v="1432072893"/>
    <x v="0"/>
    <n v="16"/>
    <n v="63.13"/>
    <x v="1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x v="0"/>
    <n v="1414354080"/>
    <n v="1411587606"/>
    <x v="0"/>
    <n v="4"/>
    <n v="38.25"/>
    <x v="1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x v="0"/>
    <n v="1406603696"/>
    <n v="1405307696"/>
    <x v="0"/>
    <n v="4"/>
    <n v="16.25"/>
    <x v="1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x v="0"/>
    <n v="1410424642"/>
    <n v="1407832642"/>
    <x v="0"/>
    <n v="4"/>
    <n v="33.75"/>
    <x v="1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x v="0"/>
    <n v="1441649397"/>
    <n v="1439057397"/>
    <x v="0"/>
    <n v="3"/>
    <n v="61.67"/>
    <x v="1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x v="0"/>
    <n v="1417033777"/>
    <n v="1414438177"/>
    <x v="0"/>
    <n v="36"/>
    <n v="83.14"/>
    <x v="1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x v="0"/>
    <n v="1429936500"/>
    <n v="1424759330"/>
    <x v="0"/>
    <n v="1"/>
    <n v="1"/>
    <x v="1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x v="0"/>
    <n v="1448863449"/>
    <n v="1446267849"/>
    <x v="0"/>
    <n v="7"/>
    <n v="142.86000000000001"/>
    <x v="1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x v="1"/>
    <n v="1431298740"/>
    <n v="1429558756"/>
    <x v="0"/>
    <n v="27"/>
    <n v="33.67"/>
    <x v="1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n v="0"/>
    <x v="1"/>
    <x v="1"/>
    <n v="1464824309"/>
    <n v="1462232309"/>
    <x v="0"/>
    <n v="1"/>
    <n v="5"/>
    <x v="1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x v="7"/>
    <n v="1464952752"/>
    <n v="1462360752"/>
    <x v="0"/>
    <n v="0"/>
    <n v="0"/>
    <x v="1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x v="1"/>
    <n v="1410439161"/>
    <n v="1407847161"/>
    <x v="0"/>
    <n v="1"/>
    <n v="10"/>
    <x v="1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x v="1"/>
    <n v="1407168000"/>
    <n v="1406131023"/>
    <x v="0"/>
    <n v="3"/>
    <n v="40"/>
    <x v="1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x v="1"/>
    <n v="1453075200"/>
    <n v="1450628773"/>
    <x v="0"/>
    <n v="3"/>
    <n v="30"/>
    <x v="1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x v="1"/>
    <n v="1479032260"/>
    <n v="1476436660"/>
    <x v="0"/>
    <n v="3"/>
    <n v="45"/>
    <x v="1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x v="1"/>
    <n v="1414346400"/>
    <n v="1413291655"/>
    <x v="0"/>
    <n v="0"/>
    <n v="0"/>
    <x v="1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x v="0"/>
    <n v="1425337200"/>
    <n v="1421432810"/>
    <x v="0"/>
    <n v="6"/>
    <n v="10.17"/>
    <x v="1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x v="1"/>
    <n v="1428622271"/>
    <n v="1426203071"/>
    <x v="0"/>
    <n v="17"/>
    <n v="81.41"/>
    <x v="1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x v="0"/>
    <n v="1403823722"/>
    <n v="1401231722"/>
    <x v="0"/>
    <n v="40"/>
    <n v="57.25"/>
    <x v="1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x v="0"/>
    <n v="1406753639"/>
    <n v="1404161639"/>
    <x v="0"/>
    <n v="3"/>
    <n v="5"/>
    <x v="1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n v="0"/>
    <x v="2"/>
    <x v="2"/>
    <n v="1419645748"/>
    <n v="1417053748"/>
    <x v="0"/>
    <n v="1"/>
    <n v="15"/>
    <x v="1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x v="1"/>
    <n v="1407565504"/>
    <n v="1404973504"/>
    <x v="0"/>
    <n v="2"/>
    <n v="12.5"/>
    <x v="1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x v="0"/>
    <n v="1444971540"/>
    <n v="1442593427"/>
    <x v="0"/>
    <n v="7"/>
    <n v="93"/>
    <x v="1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x v="0"/>
    <n v="1474228265"/>
    <n v="1471636265"/>
    <x v="0"/>
    <n v="14"/>
    <n v="32.36"/>
    <x v="1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x v="2"/>
    <n v="1459490400"/>
    <n v="1457078868"/>
    <x v="0"/>
    <n v="0"/>
    <n v="0"/>
    <x v="1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x v="0"/>
    <n v="1441510707"/>
    <n v="1439350707"/>
    <x v="0"/>
    <n v="0"/>
    <n v="0"/>
    <x v="1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x v="0"/>
    <n v="1458097364"/>
    <n v="1455508964"/>
    <x v="0"/>
    <n v="1"/>
    <n v="1"/>
    <x v="1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x v="0"/>
    <n v="1468716180"/>
    <n v="1466205262"/>
    <x v="0"/>
    <n v="12"/>
    <n v="91.83"/>
    <x v="1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x v="0"/>
    <n v="1443704400"/>
    <n v="1439827639"/>
    <x v="0"/>
    <n v="12"/>
    <n v="45.83"/>
    <x v="1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x v="1"/>
    <n v="1443973546"/>
    <n v="1438789546"/>
    <x v="0"/>
    <n v="23"/>
    <n v="57.17"/>
    <x v="1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x v="0"/>
    <n v="1480576720"/>
    <n v="1477981120"/>
    <x v="0"/>
    <n v="0"/>
    <n v="0"/>
    <x v="1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x v="0"/>
    <n v="1468249760"/>
    <n v="1465830560"/>
    <x v="0"/>
    <n v="10"/>
    <n v="248.5"/>
    <x v="1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x v="0"/>
    <n v="1435441454"/>
    <n v="1432763054"/>
    <x v="0"/>
    <n v="5"/>
    <n v="79.400000000000006"/>
    <x v="1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x v="2"/>
    <n v="1412656200"/>
    <n v="1412328979"/>
    <x v="0"/>
    <n v="1"/>
    <n v="5"/>
    <x v="1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x v="0"/>
    <n v="1420199351"/>
    <n v="1416311351"/>
    <x v="0"/>
    <n v="2"/>
    <n v="5.5"/>
    <x v="1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x v="0"/>
    <n v="1416877200"/>
    <n v="1414505137"/>
    <x v="0"/>
    <n v="2"/>
    <n v="25"/>
    <x v="1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x v="0"/>
    <n v="1434490914"/>
    <n v="1429306914"/>
    <x v="0"/>
    <n v="0"/>
    <n v="0"/>
    <x v="1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x v="0"/>
    <n v="1446483000"/>
    <n v="1443811268"/>
    <x v="0"/>
    <n v="13"/>
    <n v="137.08000000000001"/>
    <x v="1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x v="0"/>
    <n v="1440690875"/>
    <n v="1438098875"/>
    <x v="0"/>
    <n v="0"/>
    <n v="0"/>
    <x v="1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x v="0"/>
    <n v="1431717268"/>
    <n v="1429125268"/>
    <x v="0"/>
    <n v="1"/>
    <n v="5"/>
    <x v="1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n v="3"/>
    <x v="0"/>
    <x v="0"/>
    <n v="1425110400"/>
    <n v="1422388822"/>
    <x v="0"/>
    <n v="5"/>
    <n v="39"/>
    <x v="1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x v="0"/>
    <n v="1475378744"/>
    <n v="1472786744"/>
    <x v="0"/>
    <n v="2"/>
    <n v="50.5"/>
    <x v="1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x v="2"/>
    <n v="1410076123"/>
    <n v="1404892123"/>
    <x v="0"/>
    <n v="0"/>
    <n v="0"/>
    <x v="1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x v="2"/>
    <n v="1423623221"/>
    <n v="1421031221"/>
    <x v="0"/>
    <n v="32"/>
    <n v="49.28"/>
    <x v="1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x v="0"/>
    <n v="1460140500"/>
    <n v="1457628680"/>
    <x v="0"/>
    <n v="1"/>
    <n v="25"/>
    <x v="1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x v="3"/>
    <n v="1462301342"/>
    <n v="1457120942"/>
    <x v="0"/>
    <n v="1"/>
    <n v="1"/>
    <x v="1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x v="0"/>
    <n v="1445885890"/>
    <n v="1440701890"/>
    <x v="0"/>
    <n v="1"/>
    <n v="25"/>
    <x v="1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x v="0"/>
    <n v="1469834940"/>
    <n v="1467162586"/>
    <x v="0"/>
    <n v="0"/>
    <n v="0"/>
    <x v="1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x v="5"/>
    <n v="1405352264"/>
    <n v="1400168264"/>
    <x v="0"/>
    <n v="0"/>
    <n v="0"/>
    <x v="1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x v="0"/>
    <n v="1448745741"/>
    <n v="1446150141"/>
    <x v="0"/>
    <n v="8"/>
    <n v="53.13"/>
    <x v="1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x v="0"/>
    <n v="1461543600"/>
    <n v="1459203727"/>
    <x v="0"/>
    <n v="0"/>
    <n v="0"/>
    <x v="1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x v="0"/>
    <n v="1468020354"/>
    <n v="1464045954"/>
    <x v="0"/>
    <n v="1"/>
    <n v="7"/>
    <x v="1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x v="0"/>
    <n v="1406988000"/>
    <n v="1403822912"/>
    <x v="0"/>
    <n v="16"/>
    <n v="40.06"/>
    <x v="1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x v="0"/>
    <n v="1411930556"/>
    <n v="1409338556"/>
    <x v="0"/>
    <n v="12"/>
    <n v="24.33"/>
    <x v="1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x v="0"/>
    <n v="1451852256"/>
    <n v="1449260256"/>
    <x v="0"/>
    <n v="4"/>
    <n v="11.25"/>
    <x v="1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x v="1"/>
    <n v="1399584210"/>
    <n v="1397683410"/>
    <x v="0"/>
    <n v="2"/>
    <n v="10.5"/>
    <x v="1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x v="1"/>
    <n v="1448722494"/>
    <n v="1446562494"/>
    <x v="0"/>
    <n v="3"/>
    <n v="15"/>
    <x v="1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x v="5"/>
    <n v="1447821717"/>
    <n v="1445226117"/>
    <x v="0"/>
    <n v="0"/>
    <n v="0"/>
    <x v="1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x v="0"/>
    <n v="1429460386"/>
    <n v="1424279986"/>
    <x v="0"/>
    <n v="3"/>
    <n v="42"/>
    <x v="1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x v="0"/>
    <n v="1460608780"/>
    <n v="1455428380"/>
    <x v="0"/>
    <n v="4"/>
    <n v="71.25"/>
    <x v="1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x v="0"/>
    <n v="1406170740"/>
    <n v="1402506278"/>
    <x v="0"/>
    <n v="2"/>
    <n v="22.5"/>
    <x v="1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x v="0"/>
    <n v="1488783507"/>
    <n v="1486191507"/>
    <x v="0"/>
    <n v="10"/>
    <n v="41"/>
    <x v="1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x v="0"/>
    <n v="1463945673"/>
    <n v="1458761673"/>
    <x v="0"/>
    <n v="11"/>
    <n v="47.91"/>
    <x v="1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x v="0"/>
    <n v="1472442900"/>
    <n v="1471638646"/>
    <x v="0"/>
    <n v="6"/>
    <n v="35.17"/>
    <x v="1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x v="0"/>
    <n v="1460925811"/>
    <n v="1458333811"/>
    <x v="0"/>
    <n v="2"/>
    <n v="5.5"/>
    <x v="1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x v="0"/>
    <n v="1405947126"/>
    <n v="1403355126"/>
    <x v="0"/>
    <n v="6"/>
    <n v="22.67"/>
    <x v="1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n v="21"/>
    <x v="0"/>
    <x v="0"/>
    <n v="1423186634"/>
    <n v="1418002634"/>
    <x v="0"/>
    <n v="8"/>
    <n v="26.38"/>
    <x v="1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x v="0"/>
    <n v="1462766400"/>
    <n v="1460219110"/>
    <x v="0"/>
    <n v="37"/>
    <n v="105.54"/>
    <x v="1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x v="1"/>
    <n v="1464872848"/>
    <n v="1462280848"/>
    <x v="0"/>
    <n v="11"/>
    <n v="29.09"/>
    <x v="1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x v="0"/>
    <n v="1468442898"/>
    <n v="1465850898"/>
    <x v="0"/>
    <n v="0"/>
    <n v="0"/>
    <x v="1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x v="0"/>
    <n v="1406876400"/>
    <n v="1405024561"/>
    <x v="0"/>
    <n v="10"/>
    <n v="62"/>
    <x v="1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x v="0"/>
    <n v="1469213732"/>
    <n v="1466621732"/>
    <x v="0"/>
    <n v="6"/>
    <n v="217.5"/>
    <x v="1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x v="0"/>
    <n v="1422717953"/>
    <n v="1417533953"/>
    <x v="0"/>
    <n v="8"/>
    <n v="26.75"/>
    <x v="1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x v="1"/>
    <n v="1427659200"/>
    <n v="1425678057"/>
    <x v="0"/>
    <n v="6"/>
    <n v="18.329999999999998"/>
    <x v="1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x v="0"/>
    <n v="1404570147"/>
    <n v="1401978147"/>
    <x v="0"/>
    <n v="7"/>
    <n v="64.290000000000006"/>
    <x v="1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n v="4"/>
    <x v="0"/>
    <x v="0"/>
    <n v="1468729149"/>
    <n v="1463545149"/>
    <x v="0"/>
    <n v="7"/>
    <n v="175"/>
    <x v="1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x v="1"/>
    <n v="1436297180"/>
    <n v="1431113180"/>
    <x v="0"/>
    <n v="5"/>
    <n v="34"/>
    <x v="1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x v="0"/>
    <n v="1400569140"/>
    <n v="1397854356"/>
    <x v="0"/>
    <n v="46"/>
    <n v="84.28"/>
    <x v="1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x v="1"/>
    <n v="1415404800"/>
    <n v="1412809644"/>
    <x v="0"/>
    <n v="10"/>
    <n v="9.5"/>
    <x v="1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x v="0"/>
    <n v="1456002300"/>
    <n v="1454173120"/>
    <x v="0"/>
    <n v="19"/>
    <n v="33.74"/>
    <x v="1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x v="1"/>
    <n v="1462539840"/>
    <n v="1460034594"/>
    <x v="0"/>
    <n v="13"/>
    <n v="37.54"/>
    <x v="1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n v="38"/>
    <x v="1"/>
    <x v="1"/>
    <n v="1400278290"/>
    <n v="1399414290"/>
    <x v="0"/>
    <n v="13"/>
    <n v="11.62"/>
    <x v="1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n v="2"/>
    <x v="0"/>
    <x v="0"/>
    <n v="1440813413"/>
    <n v="1439517413"/>
    <x v="0"/>
    <n v="4"/>
    <n v="8"/>
    <x v="1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x v="0"/>
    <n v="1447009181"/>
    <n v="1444413581"/>
    <x v="0"/>
    <n v="0"/>
    <n v="0"/>
    <x v="1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x v="1"/>
    <n v="1456934893"/>
    <n v="1454342893"/>
    <x v="0"/>
    <n v="3"/>
    <n v="23"/>
    <x v="1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n v="20"/>
    <x v="0"/>
    <x v="0"/>
    <n v="1433086082"/>
    <n v="1430494082"/>
    <x v="0"/>
    <n v="1"/>
    <n v="100"/>
    <x v="1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x v="0"/>
    <n v="1449876859"/>
    <n v="1444689259"/>
    <x v="0"/>
    <n v="9"/>
    <n v="60.11"/>
    <x v="1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x v="0"/>
    <n v="1431549912"/>
    <n v="1428957912"/>
    <x v="0"/>
    <n v="1"/>
    <n v="3"/>
    <x v="1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n v="0"/>
    <x v="0"/>
    <x v="0"/>
    <n v="1405761690"/>
    <n v="1403169690"/>
    <x v="0"/>
    <n v="1"/>
    <n v="5"/>
    <x v="1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x v="1"/>
    <n v="1423913220"/>
    <n v="1421339077"/>
    <x v="0"/>
    <n v="4"/>
    <n v="17.5"/>
    <x v="1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x v="0"/>
    <n v="1416499440"/>
    <n v="1415341464"/>
    <x v="0"/>
    <n v="17"/>
    <n v="29.24"/>
    <x v="1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x v="1"/>
    <n v="1428222221"/>
    <n v="1425633821"/>
    <x v="0"/>
    <n v="0"/>
    <n v="0"/>
    <x v="1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n v="57"/>
    <x v="0"/>
    <x v="0"/>
    <n v="1427580426"/>
    <n v="1424992026"/>
    <x v="0"/>
    <n v="12"/>
    <n v="59.58"/>
    <x v="1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x v="0"/>
    <n v="1409514709"/>
    <n v="1406058798"/>
    <x v="0"/>
    <n v="14"/>
    <n v="82.57"/>
    <x v="1"/>
    <s v="theater/plays"/>
    <x v="1"/>
    <s v="plays"/>
    <x v="3999"/>
  </r>
  <r>
    <n v="4000"/>
    <s v="The Escorts"/>
    <s v="An Enticing Trip into the World of Assisted Dying"/>
    <n v="8000"/>
    <n v="10"/>
    <x v="2"/>
    <n v="0"/>
    <x v="0"/>
    <x v="0"/>
    <n v="1462631358"/>
    <n v="1457450958"/>
    <x v="0"/>
    <n v="1"/>
    <n v="10"/>
    <x v="1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x v="1"/>
    <n v="1488394800"/>
    <n v="1486681708"/>
    <x v="0"/>
    <n v="14"/>
    <n v="32.36"/>
    <x v="1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x v="0"/>
    <n v="1411779761"/>
    <n v="1409187761"/>
    <x v="0"/>
    <n v="4"/>
    <n v="5.75"/>
    <x v="1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x v="0"/>
    <n v="1424009147"/>
    <n v="1421417147"/>
    <x v="0"/>
    <n v="2"/>
    <n v="100.5"/>
    <x v="1"/>
    <s v="theater/plays"/>
    <x v="1"/>
    <s v="plays"/>
    <x v="4003"/>
  </r>
  <r>
    <n v="4004"/>
    <s v="South Florida Tours"/>
    <s v="Help Launch The Queen Into South Florida!"/>
    <n v="500"/>
    <n v="1"/>
    <x v="2"/>
    <n v="0"/>
    <x v="0"/>
    <x v="0"/>
    <n v="1412740457"/>
    <n v="1410148457"/>
    <x v="0"/>
    <n v="1"/>
    <n v="1"/>
    <x v="1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x v="0"/>
    <n v="1413832985"/>
    <n v="1408648985"/>
    <x v="0"/>
    <n v="2"/>
    <n v="20"/>
    <x v="1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x v="0"/>
    <n v="1455647587"/>
    <n v="1453487587"/>
    <x v="0"/>
    <n v="1"/>
    <n v="2"/>
    <x v="1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x v="0"/>
    <n v="1409070480"/>
    <n v="1406572381"/>
    <x v="0"/>
    <n v="1"/>
    <n v="5"/>
    <x v="1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x v="1"/>
    <n v="1437606507"/>
    <n v="1435014507"/>
    <x v="0"/>
    <n v="4"/>
    <n v="15"/>
    <x v="1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x v="1"/>
    <n v="1410281360"/>
    <n v="1406825360"/>
    <x v="0"/>
    <n v="3"/>
    <n v="25"/>
    <x v="1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x v="0"/>
    <n v="1414348166"/>
    <n v="1412879366"/>
    <x v="0"/>
    <n v="38"/>
    <n v="45.84"/>
    <x v="1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x v="1"/>
    <n v="1422450278"/>
    <n v="1419858278"/>
    <x v="0"/>
    <n v="4"/>
    <n v="4.75"/>
    <x v="1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x v="1"/>
    <n v="1430571849"/>
    <n v="1427979849"/>
    <x v="0"/>
    <n v="0"/>
    <n v="0"/>
    <x v="1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x v="0"/>
    <n v="1424070823"/>
    <n v="1421478823"/>
    <x v="0"/>
    <n v="2"/>
    <n v="13"/>
    <x v="1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x v="0"/>
    <n v="1457157269"/>
    <n v="1455861269"/>
    <x v="0"/>
    <n v="0"/>
    <n v="0"/>
    <x v="1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x v="0"/>
    <n v="1437331463"/>
    <n v="1434739463"/>
    <x v="0"/>
    <n v="1"/>
    <n v="1"/>
    <x v="1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x v="1"/>
    <n v="1410987400"/>
    <n v="1408395400"/>
    <x v="0"/>
    <n v="7"/>
    <n v="10"/>
    <x v="1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x v="0"/>
    <n v="1409846874"/>
    <n v="1407254874"/>
    <x v="0"/>
    <n v="2"/>
    <n v="52.5"/>
    <x v="1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n v="9"/>
    <x v="1"/>
    <x v="1"/>
    <n v="1475877108"/>
    <n v="1473285108"/>
    <x v="0"/>
    <n v="4"/>
    <n v="32.5"/>
    <x v="1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x v="0"/>
    <n v="1460737680"/>
    <n v="1455725596"/>
    <x v="0"/>
    <n v="4"/>
    <n v="7.25"/>
    <x v="1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x v="0"/>
    <n v="1427168099"/>
    <n v="1424579699"/>
    <x v="0"/>
    <n v="3"/>
    <n v="33.33"/>
    <x v="1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n v="1"/>
    <x v="0"/>
    <x v="0"/>
    <n v="1414360358"/>
    <n v="1409176358"/>
    <x v="0"/>
    <n v="2"/>
    <n v="62.5"/>
    <x v="1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n v="70"/>
    <x v="0"/>
    <x v="0"/>
    <n v="1422759240"/>
    <n v="1418824867"/>
    <x v="0"/>
    <n v="197"/>
    <n v="63.56"/>
    <x v="1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n v="0"/>
    <x v="0"/>
    <x v="0"/>
    <n v="1458860363"/>
    <n v="1454975963"/>
    <x v="0"/>
    <n v="0"/>
    <n v="0"/>
    <x v="1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x v="0"/>
    <n v="1441037097"/>
    <n v="1438445097"/>
    <x v="0"/>
    <n v="1"/>
    <n v="10"/>
    <x v="1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x v="3"/>
    <n v="1437889336"/>
    <n v="1432705336"/>
    <x v="0"/>
    <n v="4"/>
    <n v="62.5"/>
    <x v="1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x v="0"/>
    <n v="1449247439"/>
    <n v="1444059839"/>
    <x v="0"/>
    <n v="0"/>
    <n v="0"/>
    <x v="1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x v="0"/>
    <n v="1487811600"/>
    <n v="1486077481"/>
    <x v="0"/>
    <n v="7"/>
    <n v="30.71"/>
    <x v="1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x v="0"/>
    <n v="1402007500"/>
    <n v="1399415500"/>
    <x v="0"/>
    <n v="11"/>
    <n v="51"/>
    <x v="1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x v="0"/>
    <n v="1450053370"/>
    <n v="1447461370"/>
    <x v="0"/>
    <n v="0"/>
    <n v="0"/>
    <x v="1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x v="0"/>
    <n v="1454525340"/>
    <n v="1452008599"/>
    <x v="0"/>
    <n v="6"/>
    <n v="66.67"/>
    <x v="1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x v="0"/>
    <n v="1418914964"/>
    <n v="1414591364"/>
    <x v="0"/>
    <n v="0"/>
    <n v="0"/>
    <x v="1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x v="0"/>
    <n v="1450211116"/>
    <n v="1445023516"/>
    <x v="0"/>
    <n v="7"/>
    <n v="59"/>
    <x v="1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x v="1"/>
    <n v="1475398800"/>
    <n v="1472711224"/>
    <x v="0"/>
    <n v="94"/>
    <n v="65.34"/>
    <x v="1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x v="0"/>
    <n v="1428097450"/>
    <n v="1425509050"/>
    <x v="0"/>
    <n v="2"/>
    <n v="100"/>
    <x v="1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n v="37"/>
    <x v="0"/>
    <x v="0"/>
    <n v="1413925887"/>
    <n v="1411333887"/>
    <x v="0"/>
    <n v="25"/>
    <n v="147.4"/>
    <x v="1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x v="0"/>
    <n v="1404253800"/>
    <n v="1402784964"/>
    <x v="0"/>
    <n v="17"/>
    <n v="166.06"/>
    <x v="1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x v="0"/>
    <n v="1464099900"/>
    <n v="1462585315"/>
    <x v="0"/>
    <n v="2"/>
    <n v="40"/>
    <x v="1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x v="0"/>
    <n v="1413573010"/>
    <n v="1408389010"/>
    <x v="0"/>
    <n v="4"/>
    <n v="75.25"/>
    <x v="1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x v="0"/>
    <n v="1448949540"/>
    <n v="1446048367"/>
    <x v="0"/>
    <n v="5"/>
    <n v="60"/>
    <x v="1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x v="0"/>
    <n v="1437188400"/>
    <n v="1432100004"/>
    <x v="0"/>
    <n v="2"/>
    <n v="1250"/>
    <x v="1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n v="0"/>
    <x v="1"/>
    <x v="1"/>
    <n v="1473160954"/>
    <n v="1467976954"/>
    <x v="0"/>
    <n v="2"/>
    <n v="10.5"/>
    <x v="1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n v="0"/>
    <x v="0"/>
    <x v="0"/>
    <n v="1421781360"/>
    <n v="1419213664"/>
    <x v="0"/>
    <n v="3"/>
    <n v="7"/>
    <x v="1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x v="5"/>
    <n v="1416524325"/>
    <n v="1415228325"/>
    <x v="0"/>
    <n v="0"/>
    <n v="0"/>
    <x v="1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x v="0"/>
    <n v="1428642000"/>
    <n v="1426050982"/>
    <x v="0"/>
    <n v="4"/>
    <n v="56.25"/>
    <x v="1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x v="2"/>
    <n v="1408596589"/>
    <n v="1406004589"/>
    <x v="0"/>
    <n v="1"/>
    <n v="1"/>
    <x v="1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x v="0"/>
    <n v="1413992210"/>
    <n v="1411400210"/>
    <x v="0"/>
    <n v="12"/>
    <n v="38.33"/>
    <x v="1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x v="0"/>
    <n v="1420938000"/>
    <n v="1418862743"/>
    <x v="0"/>
    <n v="4"/>
    <n v="27.5"/>
    <x v="1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x v="1"/>
    <n v="1460373187"/>
    <n v="1457352787"/>
    <x v="0"/>
    <n v="91"/>
    <n v="32.979999999999997"/>
    <x v="1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x v="0"/>
    <n v="1436914815"/>
    <n v="1434322815"/>
    <x v="0"/>
    <n v="1"/>
    <n v="16"/>
    <x v="1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x v="0"/>
    <n v="1414077391"/>
    <n v="1411485391"/>
    <x v="0"/>
    <n v="1"/>
    <n v="1"/>
    <x v="1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x v="0"/>
    <n v="1399618380"/>
    <n v="1399058797"/>
    <x v="0"/>
    <n v="0"/>
    <n v="0"/>
    <x v="1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x v="0"/>
    <n v="1413234316"/>
    <n v="1408050316"/>
    <x v="0"/>
    <n v="13"/>
    <n v="86.62"/>
    <x v="1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x v="1"/>
    <n v="1416081600"/>
    <n v="1413477228"/>
    <x v="0"/>
    <n v="2"/>
    <n v="55"/>
    <x v="1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x v="0"/>
    <n v="1475294400"/>
    <n v="1472674285"/>
    <x v="0"/>
    <n v="0"/>
    <n v="0"/>
    <x v="1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x v="1"/>
    <n v="1403192031"/>
    <n v="1400600031"/>
    <x v="0"/>
    <n v="21"/>
    <n v="41.95"/>
    <x v="1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x v="0"/>
    <n v="1467575940"/>
    <n v="1465856639"/>
    <x v="0"/>
    <n v="9"/>
    <n v="88.33"/>
    <x v="1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x v="1"/>
    <n v="1448492400"/>
    <n v="1446506080"/>
    <x v="0"/>
    <n v="6"/>
    <n v="129.16999999999999"/>
    <x v="1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x v="0"/>
    <n v="1459483140"/>
    <n v="1458178044"/>
    <x v="0"/>
    <n v="4"/>
    <n v="23.75"/>
    <x v="1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x v="5"/>
    <n v="1410836400"/>
    <n v="1408116152"/>
    <x v="0"/>
    <n v="7"/>
    <n v="35.71"/>
    <x v="1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x v="5"/>
    <n v="1403539200"/>
    <n v="1400604056"/>
    <x v="0"/>
    <n v="5"/>
    <n v="57"/>
    <x v="1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x v="0"/>
    <n v="1461205423"/>
    <n v="1456025023"/>
    <x v="0"/>
    <n v="0"/>
    <n v="0"/>
    <x v="1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x v="0"/>
    <n v="1467481468"/>
    <n v="1464889468"/>
    <x v="0"/>
    <n v="3"/>
    <n v="163.33000000000001"/>
    <x v="1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x v="1"/>
    <n v="1403886084"/>
    <n v="1401294084"/>
    <x v="0"/>
    <n v="9"/>
    <n v="15"/>
    <x v="1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x v="2"/>
    <n v="1430316426"/>
    <n v="1427724426"/>
    <x v="0"/>
    <n v="6"/>
    <n v="64.17"/>
    <x v="1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n v="1"/>
    <x v="0"/>
    <x v="0"/>
    <n v="1407883811"/>
    <n v="1405291811"/>
    <x v="0"/>
    <n v="4"/>
    <n v="6.75"/>
    <x v="1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x v="0"/>
    <n v="1463619388"/>
    <n v="1461027388"/>
    <x v="0"/>
    <n v="1"/>
    <n v="25"/>
    <x v="1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x v="0"/>
    <n v="1443408550"/>
    <n v="1439952550"/>
    <x v="0"/>
    <n v="17"/>
    <n v="179.12"/>
    <x v="1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x v="0"/>
    <n v="1484348700"/>
    <n v="1481756855"/>
    <x v="0"/>
    <n v="1"/>
    <n v="34.950000000000003"/>
    <x v="1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x v="1"/>
    <n v="1425124800"/>
    <n v="1421596356"/>
    <x v="0"/>
    <n v="13"/>
    <n v="33.08"/>
    <x v="1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n v="17"/>
    <x v="0"/>
    <x v="0"/>
    <n v="1425178800"/>
    <n v="1422374420"/>
    <x v="0"/>
    <n v="6"/>
    <n v="27.5"/>
    <x v="1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x v="10"/>
    <n v="1482779931"/>
    <n v="1480187931"/>
    <x v="0"/>
    <n v="0"/>
    <n v="0"/>
    <x v="1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x v="1"/>
    <n v="1408646111"/>
    <n v="1403462111"/>
    <x v="0"/>
    <n v="2"/>
    <n v="2"/>
    <x v="1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x v="0"/>
    <n v="1431144000"/>
    <n v="1426407426"/>
    <x v="0"/>
    <n v="2"/>
    <n v="18.5"/>
    <x v="1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x v="1"/>
    <n v="1446732975"/>
    <n v="1444137375"/>
    <x v="0"/>
    <n v="21"/>
    <n v="35"/>
    <x v="1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x v="1"/>
    <n v="1404149280"/>
    <n v="1400547969"/>
    <x v="0"/>
    <n v="13"/>
    <n v="44.31"/>
    <x v="1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x v="0"/>
    <n v="1413921060"/>
    <n v="1411499149"/>
    <x v="0"/>
    <n v="0"/>
    <n v="0"/>
    <x v="1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x v="0"/>
    <n v="1482339794"/>
    <n v="1479747794"/>
    <x v="0"/>
    <n v="6"/>
    <n v="222.5"/>
    <x v="1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x v="1"/>
    <n v="1485543242"/>
    <n v="1482951242"/>
    <x v="0"/>
    <n v="0"/>
    <n v="0"/>
    <x v="1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x v="0"/>
    <n v="1466375521"/>
    <n v="1463783521"/>
    <x v="0"/>
    <n v="1"/>
    <n v="5"/>
    <x v="1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x v="0"/>
    <n v="1465930440"/>
    <n v="1463849116"/>
    <x v="0"/>
    <n v="0"/>
    <n v="0"/>
    <x v="1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x v="0"/>
    <n v="1425819425"/>
    <n v="1423231025"/>
    <x v="0"/>
    <n v="12"/>
    <n v="29.17"/>
    <x v="1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x v="0"/>
    <n v="1447542000"/>
    <n v="1446179553"/>
    <x v="0"/>
    <n v="2"/>
    <n v="1.5"/>
    <x v="1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x v="0"/>
    <n v="1452795416"/>
    <n v="1450203416"/>
    <x v="0"/>
    <n v="6"/>
    <n v="126.5"/>
    <x v="1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x v="3"/>
    <n v="1476008906"/>
    <n v="1473416906"/>
    <x v="0"/>
    <n v="1"/>
    <n v="10"/>
    <x v="1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x v="0"/>
    <n v="1427169540"/>
    <n v="1424701775"/>
    <x v="0"/>
    <n v="1"/>
    <n v="10"/>
    <x v="1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x v="0"/>
    <n v="1448078400"/>
    <n v="1445985299"/>
    <x v="0"/>
    <n v="5"/>
    <n v="9.4"/>
    <x v="1"/>
    <s v="theater/plays"/>
    <x v="1"/>
    <s v="plays"/>
    <x v="4086"/>
  </r>
  <r>
    <n v="4087"/>
    <s v="Stage Production &quot;The Nail Shop&quot;"/>
    <s v="Comedy Stage Play"/>
    <n v="9600"/>
    <n v="0"/>
    <x v="2"/>
    <n v="0"/>
    <x v="0"/>
    <x v="0"/>
    <n v="1468777786"/>
    <n v="1466185786"/>
    <x v="0"/>
    <n v="0"/>
    <n v="0"/>
    <x v="1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x v="1"/>
    <n v="1421403960"/>
    <n v="1418827324"/>
    <x v="0"/>
    <n v="3"/>
    <n v="72"/>
    <x v="1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x v="0"/>
    <n v="1433093700"/>
    <n v="1430242488"/>
    <x v="0"/>
    <n v="8"/>
    <n v="30"/>
    <x v="1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x v="0"/>
    <n v="1438959600"/>
    <n v="1437754137"/>
    <x v="0"/>
    <n v="3"/>
    <n v="10.67"/>
    <x v="1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x v="0"/>
    <n v="1421410151"/>
    <n v="1418818151"/>
    <x v="0"/>
    <n v="8"/>
    <n v="25.5"/>
    <x v="1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x v="0"/>
    <n v="1428205247"/>
    <n v="1423024847"/>
    <x v="0"/>
    <n v="1"/>
    <n v="20"/>
    <x v="1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x v="1"/>
    <n v="1440272093"/>
    <n v="1435088093"/>
    <x v="0"/>
    <n v="4"/>
    <n v="15"/>
    <x v="1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x v="0"/>
    <n v="1413953940"/>
    <n v="1410141900"/>
    <x v="0"/>
    <n v="8"/>
    <n v="91.25"/>
    <x v="1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n v="3"/>
    <x v="14"/>
    <x v="10"/>
    <n v="1482108350"/>
    <n v="1479516350"/>
    <x v="0"/>
    <n v="1"/>
    <n v="800"/>
    <x v="1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x v="1"/>
    <n v="1488271860"/>
    <n v="1484484219"/>
    <x v="0"/>
    <n v="5"/>
    <n v="80"/>
    <x v="1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x v="1"/>
    <n v="1454284500"/>
    <n v="1449431237"/>
    <x v="0"/>
    <n v="0"/>
    <n v="0"/>
    <x v="1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n v="0"/>
    <x v="0"/>
    <x v="0"/>
    <n v="1465060797"/>
    <n v="1462468797"/>
    <x v="0"/>
    <n v="0"/>
    <n v="0"/>
    <x v="1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x v="0"/>
    <n v="1472847873"/>
    <n v="1468959873"/>
    <x v="0"/>
    <n v="1"/>
    <n v="50"/>
    <x v="1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x v="0"/>
    <n v="1414205990"/>
    <n v="1413341990"/>
    <x v="0"/>
    <n v="0"/>
    <n v="0"/>
    <x v="1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x v="0"/>
    <n v="1485380482"/>
    <n v="1482788482"/>
    <x v="0"/>
    <n v="0"/>
    <n v="0"/>
    <x v="1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n v="27"/>
    <x v="0"/>
    <x v="0"/>
    <n v="1463343673"/>
    <n v="1460751673"/>
    <x v="0"/>
    <n v="6"/>
    <n v="22.83"/>
    <x v="1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x v="0"/>
    <n v="1440613920"/>
    <n v="1435953566"/>
    <x v="0"/>
    <n v="6"/>
    <n v="16.670000000000002"/>
    <x v="1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x v="2"/>
    <n v="1477550434"/>
    <n v="1474958434"/>
    <x v="0"/>
    <n v="14"/>
    <n v="45.79"/>
    <x v="1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x v="10"/>
    <n v="1482711309"/>
    <n v="1479860109"/>
    <x v="0"/>
    <n v="6"/>
    <n v="383.33"/>
    <x v="1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x v="0"/>
    <n v="1427936400"/>
    <n v="1424221866"/>
    <x v="0"/>
    <n v="33"/>
    <n v="106.97"/>
    <x v="1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x v="0"/>
    <n v="1411596001"/>
    <n v="1409608801"/>
    <x v="0"/>
    <n v="4"/>
    <n v="10.25"/>
    <x v="1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x v="0"/>
    <n v="1488517200"/>
    <n v="1485909937"/>
    <x v="0"/>
    <n v="1"/>
    <n v="59"/>
    <x v="1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x v="1"/>
    <n v="1448805404"/>
    <n v="1446209804"/>
    <x v="0"/>
    <n v="0"/>
    <n v="0"/>
    <x v="1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x v="1"/>
    <n v="1469113351"/>
    <n v="1463929351"/>
    <x v="0"/>
    <n v="6"/>
    <n v="14.33"/>
    <x v="1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x v="0"/>
    <n v="1424747740"/>
    <n v="1422155740"/>
    <x v="0"/>
    <n v="6"/>
    <n v="15.67"/>
    <x v="1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x v="3"/>
    <n v="1456617600"/>
    <n v="1454280186"/>
    <x v="0"/>
    <n v="1"/>
    <n v="1"/>
    <x v="1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x v="0"/>
    <n v="1452234840"/>
    <n v="1450619123"/>
    <x v="0"/>
    <n v="3"/>
    <n v="1"/>
    <x v="1"/>
    <s v="theater/plays"/>
    <x v="1"/>
    <s v="plays"/>
    <x v="4113"/>
  </r>
  <r>
    <m/>
    <m/>
    <m/>
    <m/>
    <m/>
    <x v="4"/>
    <m/>
    <x v="21"/>
    <x v="13"/>
    <m/>
    <m/>
    <x v="2"/>
    <m/>
    <m/>
    <x v="2"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096C1-2603-473E-9A3A-6A84C65DF4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7" hier="-1"/>
  </pageFields>
  <dataFields count="1">
    <dataField name="Count of outcomes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88924-56F4-48F7-9BFC-BDB4141BA756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B99BC-8EB2-4194-9D48-39E7127A97B6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87115-CC3F-4DAE-A13E-23301FDA057F}" name="PivotTable6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85" zoomScaleNormal="85" workbookViewId="0">
      <selection activeCell="J2" sqref="J2"/>
    </sheetView>
  </sheetViews>
  <sheetFormatPr defaultColWidth="8.85546875" defaultRowHeight="15" x14ac:dyDescent="0.25"/>
  <cols>
    <col min="1" max="1" width="3" style="3" customWidth="1"/>
    <col min="2" max="2" width="30.140625" style="7" customWidth="1"/>
    <col min="3" max="3" width="40.28515625" style="7" customWidth="1"/>
    <col min="4" max="4" width="15.7109375" style="8" bestFit="1" customWidth="1"/>
    <col min="5" max="5" width="16.42578125" style="9" customWidth="1"/>
    <col min="6" max="6" width="21.28515625" style="3" customWidth="1"/>
    <col min="7" max="7" width="7.7109375" style="3" bestFit="1" customWidth="1"/>
    <col min="8" max="8" width="8.5703125" style="3" bestFit="1" customWidth="1"/>
    <col min="9" max="9" width="12.28515625" style="3" customWidth="1"/>
    <col min="10" max="10" width="13.28515625" style="3" customWidth="1"/>
    <col min="11" max="11" width="9.5703125" style="3" bestFit="1" customWidth="1"/>
    <col min="12" max="12" width="13.85546875" style="3" customWidth="1"/>
    <col min="13" max="13" width="8.85546875" style="3" bestFit="1" customWidth="1"/>
    <col min="14" max="14" width="28" style="3" bestFit="1" customWidth="1"/>
    <col min="15" max="15" width="15.42578125" style="3" bestFit="1" customWidth="1"/>
    <col min="16" max="16" width="17" style="3" bestFit="1" customWidth="1"/>
    <col min="17" max="17" width="12" style="3" customWidth="1"/>
    <col min="18" max="18" width="5.5703125" style="3" bestFit="1" customWidth="1"/>
    <col min="19" max="16384" width="8.85546875" style="3"/>
  </cols>
  <sheetData>
    <row r="1" spans="1:18" ht="50.25" customHeight="1" x14ac:dyDescent="0.25">
      <c r="A1" s="2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6" t="s">
        <v>8358</v>
      </c>
      <c r="P1" s="2" t="s">
        <v>8359</v>
      </c>
      <c r="Q1" s="2" t="s">
        <v>8307</v>
      </c>
      <c r="R1" s="2" t="s">
        <v>8306</v>
      </c>
    </row>
    <row r="2" spans="1:18" ht="60" x14ac:dyDescent="0.25">
      <c r="A2" s="3">
        <v>0</v>
      </c>
      <c r="B2" s="7" t="s">
        <v>2</v>
      </c>
      <c r="C2" s="7" t="s">
        <v>4111</v>
      </c>
      <c r="D2" s="8">
        <v>8500</v>
      </c>
      <c r="E2" s="9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10" t="s">
        <v>8308</v>
      </c>
      <c r="P2" s="3" t="s">
        <v>8309</v>
      </c>
      <c r="Q2" s="11">
        <f>(((J2/60)/60)/24)+DATE(1970,1,1)</f>
        <v>42177.007071759261</v>
      </c>
      <c r="R2" s="3">
        <f>YEAR(Q2)</f>
        <v>2015</v>
      </c>
    </row>
    <row r="3" spans="1:18" ht="30" x14ac:dyDescent="0.25">
      <c r="A3" s="3">
        <v>1</v>
      </c>
      <c r="B3" s="7" t="s">
        <v>3</v>
      </c>
      <c r="C3" s="7" t="s">
        <v>4112</v>
      </c>
      <c r="D3" s="8">
        <v>10275</v>
      </c>
      <c r="E3" s="9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10" t="s">
        <v>8308</v>
      </c>
      <c r="P3" s="3" t="s">
        <v>8309</v>
      </c>
      <c r="Q3" s="11">
        <f t="shared" ref="Q3:Q66" si="0">(((J3/60)/60)/24)+DATE(1970,1,1)</f>
        <v>42766.600497685184</v>
      </c>
      <c r="R3" s="3">
        <f t="shared" ref="R3:R66" si="1">YEAR(Q3)</f>
        <v>2017</v>
      </c>
    </row>
    <row r="4" spans="1:18" ht="45" x14ac:dyDescent="0.25">
      <c r="A4" s="3">
        <v>2</v>
      </c>
      <c r="B4" s="7" t="s">
        <v>4</v>
      </c>
      <c r="C4" s="7" t="s">
        <v>4113</v>
      </c>
      <c r="D4" s="8">
        <v>500</v>
      </c>
      <c r="E4" s="9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10" t="s">
        <v>8308</v>
      </c>
      <c r="P4" s="3" t="s">
        <v>8309</v>
      </c>
      <c r="Q4" s="11">
        <f t="shared" si="0"/>
        <v>42405.702349537038</v>
      </c>
      <c r="R4" s="3">
        <f t="shared" si="1"/>
        <v>2016</v>
      </c>
    </row>
    <row r="5" spans="1:18" ht="30" x14ac:dyDescent="0.25">
      <c r="A5" s="3">
        <v>3</v>
      </c>
      <c r="B5" s="7" t="s">
        <v>5</v>
      </c>
      <c r="C5" s="7" t="s">
        <v>4114</v>
      </c>
      <c r="D5" s="8">
        <v>10000</v>
      </c>
      <c r="E5" s="9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10" t="s">
        <v>8308</v>
      </c>
      <c r="P5" s="3" t="s">
        <v>8309</v>
      </c>
      <c r="Q5" s="11">
        <f t="shared" si="0"/>
        <v>41828.515127314815</v>
      </c>
      <c r="R5" s="3">
        <f t="shared" si="1"/>
        <v>2014</v>
      </c>
    </row>
    <row r="6" spans="1:18" ht="60" x14ac:dyDescent="0.25">
      <c r="A6" s="3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10" t="s">
        <v>8308</v>
      </c>
      <c r="P6" s="3" t="s">
        <v>8309</v>
      </c>
      <c r="Q6" s="11">
        <f t="shared" si="0"/>
        <v>42327.834247685183</v>
      </c>
      <c r="R6" s="3">
        <f t="shared" si="1"/>
        <v>2015</v>
      </c>
    </row>
    <row r="7" spans="1:18" ht="45" x14ac:dyDescent="0.25">
      <c r="A7" s="3">
        <v>5</v>
      </c>
      <c r="B7" s="7" t="s">
        <v>7</v>
      </c>
      <c r="C7" s="7" t="s">
        <v>4116</v>
      </c>
      <c r="D7" s="8">
        <v>3999</v>
      </c>
      <c r="E7" s="9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10" t="s">
        <v>8308</v>
      </c>
      <c r="P7" s="3" t="s">
        <v>8309</v>
      </c>
      <c r="Q7" s="11">
        <f t="shared" si="0"/>
        <v>42563.932951388888</v>
      </c>
      <c r="R7" s="3">
        <f t="shared" si="1"/>
        <v>2016</v>
      </c>
    </row>
    <row r="8" spans="1:18" ht="60" x14ac:dyDescent="0.25">
      <c r="A8" s="3">
        <v>6</v>
      </c>
      <c r="B8" s="7" t="s">
        <v>8</v>
      </c>
      <c r="C8" s="7" t="s">
        <v>4117</v>
      </c>
      <c r="D8" s="8">
        <v>8000</v>
      </c>
      <c r="E8" s="9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10" t="s">
        <v>8308</v>
      </c>
      <c r="P8" s="3" t="s">
        <v>8309</v>
      </c>
      <c r="Q8" s="11">
        <f t="shared" si="0"/>
        <v>41794.072337962964</v>
      </c>
      <c r="R8" s="3">
        <f t="shared" si="1"/>
        <v>2014</v>
      </c>
    </row>
    <row r="9" spans="1:18" ht="60" x14ac:dyDescent="0.25">
      <c r="A9" s="3">
        <v>7</v>
      </c>
      <c r="B9" s="7" t="s">
        <v>9</v>
      </c>
      <c r="C9" s="7" t="s">
        <v>4118</v>
      </c>
      <c r="D9" s="8">
        <v>9000</v>
      </c>
      <c r="E9" s="9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10" t="s">
        <v>8308</v>
      </c>
      <c r="P9" s="3" t="s">
        <v>8309</v>
      </c>
      <c r="Q9" s="11">
        <f t="shared" si="0"/>
        <v>42516.047071759262</v>
      </c>
      <c r="R9" s="3">
        <f t="shared" si="1"/>
        <v>2016</v>
      </c>
    </row>
    <row r="10" spans="1:18" ht="30" x14ac:dyDescent="0.25">
      <c r="A10" s="3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10" t="s">
        <v>8308</v>
      </c>
      <c r="P10" s="3" t="s">
        <v>8309</v>
      </c>
      <c r="Q10" s="11">
        <f t="shared" si="0"/>
        <v>42468.94458333333</v>
      </c>
      <c r="R10" s="3">
        <f t="shared" si="1"/>
        <v>2016</v>
      </c>
    </row>
    <row r="11" spans="1:18" ht="45" x14ac:dyDescent="0.25">
      <c r="A11" s="3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10" t="s">
        <v>8308</v>
      </c>
      <c r="P11" s="3" t="s">
        <v>8309</v>
      </c>
      <c r="Q11" s="11">
        <f t="shared" si="0"/>
        <v>42447.103518518517</v>
      </c>
      <c r="R11" s="3">
        <f t="shared" si="1"/>
        <v>2016</v>
      </c>
    </row>
    <row r="12" spans="1:18" ht="60" x14ac:dyDescent="0.25">
      <c r="A12" s="3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10" t="s">
        <v>8308</v>
      </c>
      <c r="P12" s="3" t="s">
        <v>8309</v>
      </c>
      <c r="Q12" s="11">
        <f t="shared" si="0"/>
        <v>41780.068043981482</v>
      </c>
      <c r="R12" s="3">
        <f t="shared" si="1"/>
        <v>2014</v>
      </c>
    </row>
    <row r="13" spans="1:18" ht="60" x14ac:dyDescent="0.25">
      <c r="A13" s="3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10" t="s">
        <v>8308</v>
      </c>
      <c r="P13" s="3" t="s">
        <v>8309</v>
      </c>
      <c r="Q13" s="11">
        <f t="shared" si="0"/>
        <v>42572.778495370367</v>
      </c>
      <c r="R13" s="3">
        <f t="shared" si="1"/>
        <v>2016</v>
      </c>
    </row>
    <row r="14" spans="1:18" ht="60" x14ac:dyDescent="0.25">
      <c r="A14" s="3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10" t="s">
        <v>8308</v>
      </c>
      <c r="P14" s="3" t="s">
        <v>8309</v>
      </c>
      <c r="Q14" s="11">
        <f t="shared" si="0"/>
        <v>41791.713252314818</v>
      </c>
      <c r="R14" s="3">
        <f t="shared" si="1"/>
        <v>2014</v>
      </c>
    </row>
    <row r="15" spans="1:18" ht="45" x14ac:dyDescent="0.25">
      <c r="A15" s="3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10" t="s">
        <v>8308</v>
      </c>
      <c r="P15" s="3" t="s">
        <v>8309</v>
      </c>
      <c r="Q15" s="11">
        <f t="shared" si="0"/>
        <v>42508.677187499998</v>
      </c>
      <c r="R15" s="3">
        <f t="shared" si="1"/>
        <v>2016</v>
      </c>
    </row>
    <row r="16" spans="1:18" ht="30" x14ac:dyDescent="0.25">
      <c r="A16" s="3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10" t="s">
        <v>8308</v>
      </c>
      <c r="P16" s="3" t="s">
        <v>8309</v>
      </c>
      <c r="Q16" s="11">
        <f t="shared" si="0"/>
        <v>41808.02648148148</v>
      </c>
      <c r="R16" s="3">
        <f t="shared" si="1"/>
        <v>2014</v>
      </c>
    </row>
    <row r="17" spans="1:18" ht="45" x14ac:dyDescent="0.25">
      <c r="A17" s="3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10" t="s">
        <v>8308</v>
      </c>
      <c r="P17" s="3" t="s">
        <v>8309</v>
      </c>
      <c r="Q17" s="11">
        <f t="shared" si="0"/>
        <v>42256.391875000001</v>
      </c>
      <c r="R17" s="3">
        <f t="shared" si="1"/>
        <v>2015</v>
      </c>
    </row>
    <row r="18" spans="1:18" ht="60" x14ac:dyDescent="0.25">
      <c r="A18" s="3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10" t="s">
        <v>8308</v>
      </c>
      <c r="P18" s="3" t="s">
        <v>8309</v>
      </c>
      <c r="Q18" s="11">
        <f t="shared" si="0"/>
        <v>41760.796423611115</v>
      </c>
      <c r="R18" s="3">
        <f t="shared" si="1"/>
        <v>2014</v>
      </c>
    </row>
    <row r="19" spans="1:18" ht="60" x14ac:dyDescent="0.25">
      <c r="A19" s="3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10" t="s">
        <v>8308</v>
      </c>
      <c r="P19" s="3" t="s">
        <v>8309</v>
      </c>
      <c r="Q19" s="11">
        <f t="shared" si="0"/>
        <v>41917.731736111113</v>
      </c>
      <c r="R19" s="3">
        <f t="shared" si="1"/>
        <v>2014</v>
      </c>
    </row>
    <row r="20" spans="1:18" ht="45" x14ac:dyDescent="0.25">
      <c r="A20" s="3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10" t="s">
        <v>8308</v>
      </c>
      <c r="P20" s="3" t="s">
        <v>8309</v>
      </c>
      <c r="Q20" s="11">
        <f t="shared" si="0"/>
        <v>41869.542314814818</v>
      </c>
      <c r="R20" s="3">
        <f t="shared" si="1"/>
        <v>2014</v>
      </c>
    </row>
    <row r="21" spans="1:18" ht="60" x14ac:dyDescent="0.25">
      <c r="A21" s="3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10" t="s">
        <v>8308</v>
      </c>
      <c r="P21" s="3" t="s">
        <v>8309</v>
      </c>
      <c r="Q21" s="11">
        <f t="shared" si="0"/>
        <v>42175.816365740742</v>
      </c>
      <c r="R21" s="3">
        <f t="shared" si="1"/>
        <v>2015</v>
      </c>
    </row>
    <row r="22" spans="1:18" ht="45" x14ac:dyDescent="0.25">
      <c r="A22" s="3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10" t="s">
        <v>8308</v>
      </c>
      <c r="P22" s="3" t="s">
        <v>8309</v>
      </c>
      <c r="Q22" s="11">
        <f t="shared" si="0"/>
        <v>42200.758240740746</v>
      </c>
      <c r="R22" s="3">
        <f t="shared" si="1"/>
        <v>2015</v>
      </c>
    </row>
    <row r="23" spans="1:18" ht="45" x14ac:dyDescent="0.25">
      <c r="A23" s="3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10" t="s">
        <v>8308</v>
      </c>
      <c r="P23" s="3" t="s">
        <v>8309</v>
      </c>
      <c r="Q23" s="11">
        <f t="shared" si="0"/>
        <v>41878.627187500002</v>
      </c>
      <c r="R23" s="3">
        <f t="shared" si="1"/>
        <v>2014</v>
      </c>
    </row>
    <row r="24" spans="1:18" ht="30" x14ac:dyDescent="0.25">
      <c r="A24" s="3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10" t="s">
        <v>8308</v>
      </c>
      <c r="P24" s="3" t="s">
        <v>8309</v>
      </c>
      <c r="Q24" s="11">
        <f t="shared" si="0"/>
        <v>41989.91134259259</v>
      </c>
      <c r="R24" s="3">
        <f t="shared" si="1"/>
        <v>2014</v>
      </c>
    </row>
    <row r="25" spans="1:18" ht="45" x14ac:dyDescent="0.25">
      <c r="A25" s="3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10" t="s">
        <v>8308</v>
      </c>
      <c r="P25" s="3" t="s">
        <v>8309</v>
      </c>
      <c r="Q25" s="11">
        <f t="shared" si="0"/>
        <v>42097.778946759259</v>
      </c>
      <c r="R25" s="3">
        <f t="shared" si="1"/>
        <v>2015</v>
      </c>
    </row>
    <row r="26" spans="1:18" ht="30" x14ac:dyDescent="0.25">
      <c r="A26" s="3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10" t="s">
        <v>8308</v>
      </c>
      <c r="P26" s="3" t="s">
        <v>8309</v>
      </c>
      <c r="Q26" s="11">
        <f t="shared" si="0"/>
        <v>42229.820173611108</v>
      </c>
      <c r="R26" s="3">
        <f t="shared" si="1"/>
        <v>2015</v>
      </c>
    </row>
    <row r="27" spans="1:18" ht="60" x14ac:dyDescent="0.25">
      <c r="A27" s="3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10" t="s">
        <v>8308</v>
      </c>
      <c r="P27" s="3" t="s">
        <v>8309</v>
      </c>
      <c r="Q27" s="11">
        <f t="shared" si="0"/>
        <v>42318.025011574078</v>
      </c>
      <c r="R27" s="3">
        <f t="shared" si="1"/>
        <v>2015</v>
      </c>
    </row>
    <row r="28" spans="1:18" ht="45" x14ac:dyDescent="0.25">
      <c r="A28" s="3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10" t="s">
        <v>8308</v>
      </c>
      <c r="P28" s="3" t="s">
        <v>8309</v>
      </c>
      <c r="Q28" s="11">
        <f t="shared" si="0"/>
        <v>41828.515555555554</v>
      </c>
      <c r="R28" s="3">
        <f t="shared" si="1"/>
        <v>2014</v>
      </c>
    </row>
    <row r="29" spans="1:18" ht="45" x14ac:dyDescent="0.25">
      <c r="A29" s="3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10" t="s">
        <v>8308</v>
      </c>
      <c r="P29" s="3" t="s">
        <v>8309</v>
      </c>
      <c r="Q29" s="11">
        <f t="shared" si="0"/>
        <v>41929.164733796293</v>
      </c>
      <c r="R29" s="3">
        <f t="shared" si="1"/>
        <v>2014</v>
      </c>
    </row>
    <row r="30" spans="1:18" ht="30" x14ac:dyDescent="0.25">
      <c r="A30" s="3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10" t="s">
        <v>8308</v>
      </c>
      <c r="P30" s="3" t="s">
        <v>8309</v>
      </c>
      <c r="Q30" s="11">
        <f t="shared" si="0"/>
        <v>42324.96393518518</v>
      </c>
      <c r="R30" s="3">
        <f t="shared" si="1"/>
        <v>2015</v>
      </c>
    </row>
    <row r="31" spans="1:18" ht="60" x14ac:dyDescent="0.25">
      <c r="A31" s="3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10" t="s">
        <v>8308</v>
      </c>
      <c r="P31" s="3" t="s">
        <v>8309</v>
      </c>
      <c r="Q31" s="11">
        <f t="shared" si="0"/>
        <v>41812.67324074074</v>
      </c>
      <c r="R31" s="3">
        <f t="shared" si="1"/>
        <v>2014</v>
      </c>
    </row>
    <row r="32" spans="1:18" ht="45" x14ac:dyDescent="0.25">
      <c r="A32" s="3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10" t="s">
        <v>8308</v>
      </c>
      <c r="P32" s="3" t="s">
        <v>8309</v>
      </c>
      <c r="Q32" s="11">
        <f t="shared" si="0"/>
        <v>41842.292997685188</v>
      </c>
      <c r="R32" s="3">
        <f t="shared" si="1"/>
        <v>2014</v>
      </c>
    </row>
    <row r="33" spans="1:18" ht="45" x14ac:dyDescent="0.25">
      <c r="A33" s="3">
        <v>31</v>
      </c>
      <c r="B33" s="7" t="s">
        <v>33</v>
      </c>
      <c r="C33" s="7" t="s">
        <v>4142</v>
      </c>
      <c r="D33" s="8">
        <v>13</v>
      </c>
      <c r="E33" s="9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10" t="s">
        <v>8308</v>
      </c>
      <c r="P33" s="3" t="s">
        <v>8309</v>
      </c>
      <c r="Q33" s="11">
        <f t="shared" si="0"/>
        <v>42376.79206018518</v>
      </c>
      <c r="R33" s="3">
        <f t="shared" si="1"/>
        <v>2016</v>
      </c>
    </row>
    <row r="34" spans="1:18" ht="60" x14ac:dyDescent="0.25">
      <c r="A34" s="3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10" t="s">
        <v>8308</v>
      </c>
      <c r="P34" s="3" t="s">
        <v>8309</v>
      </c>
      <c r="Q34" s="11">
        <f t="shared" si="0"/>
        <v>42461.627511574072</v>
      </c>
      <c r="R34" s="3">
        <f t="shared" si="1"/>
        <v>2016</v>
      </c>
    </row>
    <row r="35" spans="1:18" ht="60" x14ac:dyDescent="0.25">
      <c r="A35" s="3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10" t="s">
        <v>8308</v>
      </c>
      <c r="P35" s="3" t="s">
        <v>8309</v>
      </c>
      <c r="Q35" s="11">
        <f t="shared" si="0"/>
        <v>42286.660891203705</v>
      </c>
      <c r="R35" s="3">
        <f t="shared" si="1"/>
        <v>2015</v>
      </c>
    </row>
    <row r="36" spans="1:18" ht="60" x14ac:dyDescent="0.25">
      <c r="A36" s="3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10" t="s">
        <v>8308</v>
      </c>
      <c r="P36" s="3" t="s">
        <v>8309</v>
      </c>
      <c r="Q36" s="11">
        <f t="shared" si="0"/>
        <v>41841.321770833332</v>
      </c>
      <c r="R36" s="3">
        <f t="shared" si="1"/>
        <v>2014</v>
      </c>
    </row>
    <row r="37" spans="1:18" ht="45" x14ac:dyDescent="0.25">
      <c r="A37" s="3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10" t="s">
        <v>8308</v>
      </c>
      <c r="P37" s="3" t="s">
        <v>8309</v>
      </c>
      <c r="Q37" s="11">
        <f t="shared" si="0"/>
        <v>42098.291828703703</v>
      </c>
      <c r="R37" s="3">
        <f t="shared" si="1"/>
        <v>2015</v>
      </c>
    </row>
    <row r="38" spans="1:18" ht="30" x14ac:dyDescent="0.25">
      <c r="A38" s="3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10" t="s">
        <v>8308</v>
      </c>
      <c r="P38" s="3" t="s">
        <v>8309</v>
      </c>
      <c r="Q38" s="11">
        <f t="shared" si="0"/>
        <v>42068.307002314818</v>
      </c>
      <c r="R38" s="3">
        <f t="shared" si="1"/>
        <v>2015</v>
      </c>
    </row>
    <row r="39" spans="1:18" ht="60" x14ac:dyDescent="0.25">
      <c r="A39" s="3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10" t="s">
        <v>8308</v>
      </c>
      <c r="P39" s="3" t="s">
        <v>8309</v>
      </c>
      <c r="Q39" s="11">
        <f t="shared" si="0"/>
        <v>42032.693043981482</v>
      </c>
      <c r="R39" s="3">
        <f t="shared" si="1"/>
        <v>2015</v>
      </c>
    </row>
    <row r="40" spans="1:18" ht="45" x14ac:dyDescent="0.25">
      <c r="A40" s="3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10" t="s">
        <v>8308</v>
      </c>
      <c r="P40" s="3" t="s">
        <v>8309</v>
      </c>
      <c r="Q40" s="11">
        <f t="shared" si="0"/>
        <v>41375.057222222218</v>
      </c>
      <c r="R40" s="3">
        <f t="shared" si="1"/>
        <v>2013</v>
      </c>
    </row>
    <row r="41" spans="1:18" ht="60" x14ac:dyDescent="0.25">
      <c r="A41" s="3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10" t="s">
        <v>8308</v>
      </c>
      <c r="P41" s="3" t="s">
        <v>8309</v>
      </c>
      <c r="Q41" s="11">
        <f t="shared" si="0"/>
        <v>41754.047083333331</v>
      </c>
      <c r="R41" s="3">
        <f t="shared" si="1"/>
        <v>2014</v>
      </c>
    </row>
    <row r="42" spans="1:18" ht="60" x14ac:dyDescent="0.25">
      <c r="A42" s="3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10" t="s">
        <v>8308</v>
      </c>
      <c r="P42" s="3" t="s">
        <v>8309</v>
      </c>
      <c r="Q42" s="11">
        <f t="shared" si="0"/>
        <v>41789.21398148148</v>
      </c>
      <c r="R42" s="3">
        <f t="shared" si="1"/>
        <v>2014</v>
      </c>
    </row>
    <row r="43" spans="1:18" ht="60" x14ac:dyDescent="0.25">
      <c r="A43" s="3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10" t="s">
        <v>8308</v>
      </c>
      <c r="P43" s="3" t="s">
        <v>8309</v>
      </c>
      <c r="Q43" s="11">
        <f t="shared" si="0"/>
        <v>41887.568912037037</v>
      </c>
      <c r="R43" s="3">
        <f t="shared" si="1"/>
        <v>2014</v>
      </c>
    </row>
    <row r="44" spans="1:18" ht="60" x14ac:dyDescent="0.25">
      <c r="A44" s="3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10" t="s">
        <v>8308</v>
      </c>
      <c r="P44" s="3" t="s">
        <v>8309</v>
      </c>
      <c r="Q44" s="11">
        <f t="shared" si="0"/>
        <v>41971.639189814814</v>
      </c>
      <c r="R44" s="3">
        <f t="shared" si="1"/>
        <v>2014</v>
      </c>
    </row>
    <row r="45" spans="1:18" ht="60" x14ac:dyDescent="0.25">
      <c r="A45" s="3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10" t="s">
        <v>8308</v>
      </c>
      <c r="P45" s="3" t="s">
        <v>8309</v>
      </c>
      <c r="Q45" s="11">
        <f t="shared" si="0"/>
        <v>41802.790347222224</v>
      </c>
      <c r="R45" s="3">
        <f t="shared" si="1"/>
        <v>2014</v>
      </c>
    </row>
    <row r="46" spans="1:18" ht="60" x14ac:dyDescent="0.25">
      <c r="A46" s="3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10" t="s">
        <v>8308</v>
      </c>
      <c r="P46" s="3" t="s">
        <v>8309</v>
      </c>
      <c r="Q46" s="11">
        <f t="shared" si="0"/>
        <v>41874.098807870374</v>
      </c>
      <c r="R46" s="3">
        <f t="shared" si="1"/>
        <v>2014</v>
      </c>
    </row>
    <row r="47" spans="1:18" ht="45" x14ac:dyDescent="0.25">
      <c r="A47" s="3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10" t="s">
        <v>8308</v>
      </c>
      <c r="P47" s="3" t="s">
        <v>8309</v>
      </c>
      <c r="Q47" s="11">
        <f t="shared" si="0"/>
        <v>42457.623923611114</v>
      </c>
      <c r="R47" s="3">
        <f t="shared" si="1"/>
        <v>2016</v>
      </c>
    </row>
    <row r="48" spans="1:18" ht="45" x14ac:dyDescent="0.25">
      <c r="A48" s="3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10" t="s">
        <v>8308</v>
      </c>
      <c r="P48" s="3" t="s">
        <v>8309</v>
      </c>
      <c r="Q48" s="11">
        <f t="shared" si="0"/>
        <v>42323.964976851858</v>
      </c>
      <c r="R48" s="3">
        <f t="shared" si="1"/>
        <v>2015</v>
      </c>
    </row>
    <row r="49" spans="1:18" ht="60" x14ac:dyDescent="0.25">
      <c r="A49" s="3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10" t="s">
        <v>8308</v>
      </c>
      <c r="P49" s="3" t="s">
        <v>8309</v>
      </c>
      <c r="Q49" s="11">
        <f t="shared" si="0"/>
        <v>41932.819525462961</v>
      </c>
      <c r="R49" s="3">
        <f t="shared" si="1"/>
        <v>2014</v>
      </c>
    </row>
    <row r="50" spans="1:18" ht="60" x14ac:dyDescent="0.25">
      <c r="A50" s="3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10" t="s">
        <v>8308</v>
      </c>
      <c r="P50" s="3" t="s">
        <v>8309</v>
      </c>
      <c r="Q50" s="11">
        <f t="shared" si="0"/>
        <v>42033.516898148147</v>
      </c>
      <c r="R50" s="3">
        <f t="shared" si="1"/>
        <v>2015</v>
      </c>
    </row>
    <row r="51" spans="1:18" ht="30" x14ac:dyDescent="0.25">
      <c r="A51" s="3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10" t="s">
        <v>8308</v>
      </c>
      <c r="P51" s="3" t="s">
        <v>8309</v>
      </c>
      <c r="Q51" s="11">
        <f t="shared" si="0"/>
        <v>42271.176446759258</v>
      </c>
      <c r="R51" s="3">
        <f t="shared" si="1"/>
        <v>2015</v>
      </c>
    </row>
    <row r="52" spans="1:18" ht="45" x14ac:dyDescent="0.25">
      <c r="A52" s="3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10" t="s">
        <v>8308</v>
      </c>
      <c r="P52" s="3" t="s">
        <v>8309</v>
      </c>
      <c r="Q52" s="11">
        <f t="shared" si="0"/>
        <v>41995.752986111111</v>
      </c>
      <c r="R52" s="3">
        <f t="shared" si="1"/>
        <v>2014</v>
      </c>
    </row>
    <row r="53" spans="1:18" ht="60" x14ac:dyDescent="0.25">
      <c r="A53" s="3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10" t="s">
        <v>8308</v>
      </c>
      <c r="P53" s="3" t="s">
        <v>8309</v>
      </c>
      <c r="Q53" s="11">
        <f t="shared" si="0"/>
        <v>42196.928668981483</v>
      </c>
      <c r="R53" s="3">
        <f t="shared" si="1"/>
        <v>2015</v>
      </c>
    </row>
    <row r="54" spans="1:18" ht="45" x14ac:dyDescent="0.25">
      <c r="A54" s="3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10" t="s">
        <v>8308</v>
      </c>
      <c r="P54" s="3" t="s">
        <v>8309</v>
      </c>
      <c r="Q54" s="11">
        <f t="shared" si="0"/>
        <v>41807.701921296299</v>
      </c>
      <c r="R54" s="3">
        <f t="shared" si="1"/>
        <v>2014</v>
      </c>
    </row>
    <row r="55" spans="1:18" ht="30" x14ac:dyDescent="0.25">
      <c r="A55" s="3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10" t="s">
        <v>8308</v>
      </c>
      <c r="P55" s="3" t="s">
        <v>8309</v>
      </c>
      <c r="Q55" s="11">
        <f t="shared" si="0"/>
        <v>41719.549131944441</v>
      </c>
      <c r="R55" s="3">
        <f t="shared" si="1"/>
        <v>2014</v>
      </c>
    </row>
    <row r="56" spans="1:18" ht="60" x14ac:dyDescent="0.25">
      <c r="A56" s="3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10" t="s">
        <v>8308</v>
      </c>
      <c r="P56" s="3" t="s">
        <v>8309</v>
      </c>
      <c r="Q56" s="11">
        <f t="shared" si="0"/>
        <v>42333.713206018518</v>
      </c>
      <c r="R56" s="3">
        <f t="shared" si="1"/>
        <v>2015</v>
      </c>
    </row>
    <row r="57" spans="1:18" ht="45" x14ac:dyDescent="0.25">
      <c r="A57" s="3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10" t="s">
        <v>8308</v>
      </c>
      <c r="P57" s="3" t="s">
        <v>8309</v>
      </c>
      <c r="Q57" s="11">
        <f t="shared" si="0"/>
        <v>42496.968935185185</v>
      </c>
      <c r="R57" s="3">
        <f t="shared" si="1"/>
        <v>2016</v>
      </c>
    </row>
    <row r="58" spans="1:18" ht="45" x14ac:dyDescent="0.25">
      <c r="A58" s="3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10" t="s">
        <v>8308</v>
      </c>
      <c r="P58" s="3" t="s">
        <v>8309</v>
      </c>
      <c r="Q58" s="11">
        <f t="shared" si="0"/>
        <v>42149.548888888887</v>
      </c>
      <c r="R58" s="3">
        <f t="shared" si="1"/>
        <v>2015</v>
      </c>
    </row>
    <row r="59" spans="1:18" ht="60" x14ac:dyDescent="0.25">
      <c r="A59" s="3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10" t="s">
        <v>8308</v>
      </c>
      <c r="P59" s="3" t="s">
        <v>8309</v>
      </c>
      <c r="Q59" s="11">
        <f t="shared" si="0"/>
        <v>42089.83289351852</v>
      </c>
      <c r="R59" s="3">
        <f t="shared" si="1"/>
        <v>2015</v>
      </c>
    </row>
    <row r="60" spans="1:18" ht="45" x14ac:dyDescent="0.25">
      <c r="A60" s="3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10" t="s">
        <v>8308</v>
      </c>
      <c r="P60" s="3" t="s">
        <v>8309</v>
      </c>
      <c r="Q60" s="11">
        <f t="shared" si="0"/>
        <v>41932.745046296295</v>
      </c>
      <c r="R60" s="3">
        <f t="shared" si="1"/>
        <v>2014</v>
      </c>
    </row>
    <row r="61" spans="1:18" ht="60" x14ac:dyDescent="0.25">
      <c r="A61" s="3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10" t="s">
        <v>8308</v>
      </c>
      <c r="P61" s="3" t="s">
        <v>8309</v>
      </c>
      <c r="Q61" s="11">
        <f t="shared" si="0"/>
        <v>42230.23583333334</v>
      </c>
      <c r="R61" s="3">
        <f t="shared" si="1"/>
        <v>2015</v>
      </c>
    </row>
    <row r="62" spans="1:18" ht="45" x14ac:dyDescent="0.25">
      <c r="A62" s="3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10" t="s">
        <v>8308</v>
      </c>
      <c r="P62" s="3" t="s">
        <v>8310</v>
      </c>
      <c r="Q62" s="11">
        <f t="shared" si="0"/>
        <v>41701.901817129627</v>
      </c>
      <c r="R62" s="3">
        <f t="shared" si="1"/>
        <v>2014</v>
      </c>
    </row>
    <row r="63" spans="1:18" ht="60" x14ac:dyDescent="0.25">
      <c r="A63" s="3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10" t="s">
        <v>8308</v>
      </c>
      <c r="P63" s="3" t="s">
        <v>8310</v>
      </c>
      <c r="Q63" s="11">
        <f t="shared" si="0"/>
        <v>41409.814317129632</v>
      </c>
      <c r="R63" s="3">
        <f t="shared" si="1"/>
        <v>2013</v>
      </c>
    </row>
    <row r="64" spans="1:18" ht="60" x14ac:dyDescent="0.25">
      <c r="A64" s="3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10" t="s">
        <v>8308</v>
      </c>
      <c r="P64" s="3" t="s">
        <v>8310</v>
      </c>
      <c r="Q64" s="11">
        <f t="shared" si="0"/>
        <v>41311.799513888887</v>
      </c>
      <c r="R64" s="3">
        <f t="shared" si="1"/>
        <v>2013</v>
      </c>
    </row>
    <row r="65" spans="1:18" ht="45" x14ac:dyDescent="0.25">
      <c r="A65" s="3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10" t="s">
        <v>8308</v>
      </c>
      <c r="P65" s="3" t="s">
        <v>8310</v>
      </c>
      <c r="Q65" s="11">
        <f t="shared" si="0"/>
        <v>41612.912187499998</v>
      </c>
      <c r="R65" s="3">
        <f t="shared" si="1"/>
        <v>2013</v>
      </c>
    </row>
    <row r="66" spans="1:18" ht="60" x14ac:dyDescent="0.25">
      <c r="A66" s="3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10" t="s">
        <v>8308</v>
      </c>
      <c r="P66" s="3" t="s">
        <v>8310</v>
      </c>
      <c r="Q66" s="11">
        <f t="shared" si="0"/>
        <v>41433.01829861111</v>
      </c>
      <c r="R66" s="3">
        <f t="shared" si="1"/>
        <v>2013</v>
      </c>
    </row>
    <row r="67" spans="1:18" ht="45" x14ac:dyDescent="0.25">
      <c r="A67" s="3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10" t="s">
        <v>8308</v>
      </c>
      <c r="P67" s="3" t="s">
        <v>8310</v>
      </c>
      <c r="Q67" s="11">
        <f t="shared" ref="Q67:Q130" si="2">(((J67/60)/60)/24)+DATE(1970,1,1)</f>
        <v>41835.821226851855</v>
      </c>
      <c r="R67" s="3">
        <f t="shared" ref="R67:R130" si="3">YEAR(Q67)</f>
        <v>2014</v>
      </c>
    </row>
    <row r="68" spans="1:18" ht="30" x14ac:dyDescent="0.25">
      <c r="A68" s="3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10" t="s">
        <v>8308</v>
      </c>
      <c r="P68" s="3" t="s">
        <v>8310</v>
      </c>
      <c r="Q68" s="11">
        <f t="shared" si="2"/>
        <v>42539.849768518514</v>
      </c>
      <c r="R68" s="3">
        <f t="shared" si="3"/>
        <v>2016</v>
      </c>
    </row>
    <row r="69" spans="1:18" ht="45" x14ac:dyDescent="0.25">
      <c r="A69" s="3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10" t="s">
        <v>8308</v>
      </c>
      <c r="P69" s="3" t="s">
        <v>8310</v>
      </c>
      <c r="Q69" s="11">
        <f t="shared" si="2"/>
        <v>41075.583379629628</v>
      </c>
      <c r="R69" s="3">
        <f t="shared" si="3"/>
        <v>2012</v>
      </c>
    </row>
    <row r="70" spans="1:18" ht="60" x14ac:dyDescent="0.25">
      <c r="A70" s="3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10" t="s">
        <v>8308</v>
      </c>
      <c r="P70" s="3" t="s">
        <v>8310</v>
      </c>
      <c r="Q70" s="11">
        <f t="shared" si="2"/>
        <v>41663.569340277776</v>
      </c>
      <c r="R70" s="3">
        <f t="shared" si="3"/>
        <v>2014</v>
      </c>
    </row>
    <row r="71" spans="1:18" ht="60" x14ac:dyDescent="0.25">
      <c r="A71" s="3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10" t="s">
        <v>8308</v>
      </c>
      <c r="P71" s="3" t="s">
        <v>8310</v>
      </c>
      <c r="Q71" s="11">
        <f t="shared" si="2"/>
        <v>40786.187789351854</v>
      </c>
      <c r="R71" s="3">
        <f t="shared" si="3"/>
        <v>2011</v>
      </c>
    </row>
    <row r="72" spans="1:18" ht="60" x14ac:dyDescent="0.25">
      <c r="A72" s="3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10" t="s">
        <v>8308</v>
      </c>
      <c r="P72" s="3" t="s">
        <v>8310</v>
      </c>
      <c r="Q72" s="11">
        <f t="shared" si="2"/>
        <v>40730.896354166667</v>
      </c>
      <c r="R72" s="3">
        <f t="shared" si="3"/>
        <v>2011</v>
      </c>
    </row>
    <row r="73" spans="1:18" ht="45" x14ac:dyDescent="0.25">
      <c r="A73" s="3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10" t="s">
        <v>8308</v>
      </c>
      <c r="P73" s="3" t="s">
        <v>8310</v>
      </c>
      <c r="Q73" s="11">
        <f t="shared" si="2"/>
        <v>40997.271493055552</v>
      </c>
      <c r="R73" s="3">
        <f t="shared" si="3"/>
        <v>2012</v>
      </c>
    </row>
    <row r="74" spans="1:18" ht="60" x14ac:dyDescent="0.25">
      <c r="A74" s="3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10" t="s">
        <v>8308</v>
      </c>
      <c r="P74" s="3" t="s">
        <v>8310</v>
      </c>
      <c r="Q74" s="11">
        <f t="shared" si="2"/>
        <v>41208.010196759256</v>
      </c>
      <c r="R74" s="3">
        <f t="shared" si="3"/>
        <v>2012</v>
      </c>
    </row>
    <row r="75" spans="1:18" ht="60" x14ac:dyDescent="0.25">
      <c r="A75" s="3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10" t="s">
        <v>8308</v>
      </c>
      <c r="P75" s="3" t="s">
        <v>8310</v>
      </c>
      <c r="Q75" s="11">
        <f t="shared" si="2"/>
        <v>40587.75675925926</v>
      </c>
      <c r="R75" s="3">
        <f t="shared" si="3"/>
        <v>2011</v>
      </c>
    </row>
    <row r="76" spans="1:18" ht="60" x14ac:dyDescent="0.25">
      <c r="A76" s="3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10" t="s">
        <v>8308</v>
      </c>
      <c r="P76" s="3" t="s">
        <v>8310</v>
      </c>
      <c r="Q76" s="11">
        <f t="shared" si="2"/>
        <v>42360.487210648149</v>
      </c>
      <c r="R76" s="3">
        <f t="shared" si="3"/>
        <v>2015</v>
      </c>
    </row>
    <row r="77" spans="1:18" ht="45" x14ac:dyDescent="0.25">
      <c r="A77" s="3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10" t="s">
        <v>8308</v>
      </c>
      <c r="P77" s="3" t="s">
        <v>8310</v>
      </c>
      <c r="Q77" s="11">
        <f t="shared" si="2"/>
        <v>41357.209166666667</v>
      </c>
      <c r="R77" s="3">
        <f t="shared" si="3"/>
        <v>2013</v>
      </c>
    </row>
    <row r="78" spans="1:18" ht="60" x14ac:dyDescent="0.25">
      <c r="A78" s="3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10" t="s">
        <v>8308</v>
      </c>
      <c r="P78" s="3" t="s">
        <v>8310</v>
      </c>
      <c r="Q78" s="11">
        <f t="shared" si="2"/>
        <v>40844.691643518519</v>
      </c>
      <c r="R78" s="3">
        <f t="shared" si="3"/>
        <v>2011</v>
      </c>
    </row>
    <row r="79" spans="1:18" ht="45" x14ac:dyDescent="0.25">
      <c r="A79" s="3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10" t="s">
        <v>8308</v>
      </c>
      <c r="P79" s="3" t="s">
        <v>8310</v>
      </c>
      <c r="Q79" s="11">
        <f t="shared" si="2"/>
        <v>40997.144872685189</v>
      </c>
      <c r="R79" s="3">
        <f t="shared" si="3"/>
        <v>2012</v>
      </c>
    </row>
    <row r="80" spans="1:18" ht="105" x14ac:dyDescent="0.25">
      <c r="A80" s="3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10" t="s">
        <v>8308</v>
      </c>
      <c r="P80" s="3" t="s">
        <v>8310</v>
      </c>
      <c r="Q80" s="11">
        <f t="shared" si="2"/>
        <v>42604.730567129634</v>
      </c>
      <c r="R80" s="3">
        <f t="shared" si="3"/>
        <v>2016</v>
      </c>
    </row>
    <row r="81" spans="1:18" ht="45" x14ac:dyDescent="0.25">
      <c r="A81" s="3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10" t="s">
        <v>8308</v>
      </c>
      <c r="P81" s="3" t="s">
        <v>8310</v>
      </c>
      <c r="Q81" s="11">
        <f t="shared" si="2"/>
        <v>41724.776539351849</v>
      </c>
      <c r="R81" s="3">
        <f t="shared" si="3"/>
        <v>2014</v>
      </c>
    </row>
    <row r="82" spans="1:18" ht="45" x14ac:dyDescent="0.25">
      <c r="A82" s="3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10" t="s">
        <v>8308</v>
      </c>
      <c r="P82" s="3" t="s">
        <v>8310</v>
      </c>
      <c r="Q82" s="11">
        <f t="shared" si="2"/>
        <v>41583.083981481483</v>
      </c>
      <c r="R82" s="3">
        <f t="shared" si="3"/>
        <v>2013</v>
      </c>
    </row>
    <row r="83" spans="1:18" ht="60" x14ac:dyDescent="0.25">
      <c r="A83" s="3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10" t="s">
        <v>8308</v>
      </c>
      <c r="P83" s="3" t="s">
        <v>8310</v>
      </c>
      <c r="Q83" s="11">
        <f t="shared" si="2"/>
        <v>41100.158877314818</v>
      </c>
      <c r="R83" s="3">
        <f t="shared" si="3"/>
        <v>2012</v>
      </c>
    </row>
    <row r="84" spans="1:18" ht="60" x14ac:dyDescent="0.25">
      <c r="A84" s="3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10" t="s">
        <v>8308</v>
      </c>
      <c r="P84" s="3" t="s">
        <v>8310</v>
      </c>
      <c r="Q84" s="11">
        <f t="shared" si="2"/>
        <v>40795.820150462961</v>
      </c>
      <c r="R84" s="3">
        <f t="shared" si="3"/>
        <v>2011</v>
      </c>
    </row>
    <row r="85" spans="1:18" ht="60" x14ac:dyDescent="0.25">
      <c r="A85" s="3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10" t="s">
        <v>8308</v>
      </c>
      <c r="P85" s="3" t="s">
        <v>8310</v>
      </c>
      <c r="Q85" s="11">
        <f t="shared" si="2"/>
        <v>42042.615613425922</v>
      </c>
      <c r="R85" s="3">
        <f t="shared" si="3"/>
        <v>2015</v>
      </c>
    </row>
    <row r="86" spans="1:18" ht="45" x14ac:dyDescent="0.25">
      <c r="A86" s="3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10" t="s">
        <v>8308</v>
      </c>
      <c r="P86" s="3" t="s">
        <v>8310</v>
      </c>
      <c r="Q86" s="11">
        <f t="shared" si="2"/>
        <v>40648.757939814815</v>
      </c>
      <c r="R86" s="3">
        <f t="shared" si="3"/>
        <v>2011</v>
      </c>
    </row>
    <row r="87" spans="1:18" ht="60" x14ac:dyDescent="0.25">
      <c r="A87" s="3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10" t="s">
        <v>8308</v>
      </c>
      <c r="P87" s="3" t="s">
        <v>8310</v>
      </c>
      <c r="Q87" s="11">
        <f t="shared" si="2"/>
        <v>40779.125428240739</v>
      </c>
      <c r="R87" s="3">
        <f t="shared" si="3"/>
        <v>2011</v>
      </c>
    </row>
    <row r="88" spans="1:18" ht="75" x14ac:dyDescent="0.25">
      <c r="A88" s="3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10" t="s">
        <v>8308</v>
      </c>
      <c r="P88" s="3" t="s">
        <v>8310</v>
      </c>
      <c r="Q88" s="11">
        <f t="shared" si="2"/>
        <v>42291.556076388893</v>
      </c>
      <c r="R88" s="3">
        <f t="shared" si="3"/>
        <v>2015</v>
      </c>
    </row>
    <row r="89" spans="1:18" ht="45" x14ac:dyDescent="0.25">
      <c r="A89" s="3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10" t="s">
        <v>8308</v>
      </c>
      <c r="P89" s="3" t="s">
        <v>8310</v>
      </c>
      <c r="Q89" s="11">
        <f t="shared" si="2"/>
        <v>40322.53938657407</v>
      </c>
      <c r="R89" s="3">
        <f t="shared" si="3"/>
        <v>2010</v>
      </c>
    </row>
    <row r="90" spans="1:18" ht="60" x14ac:dyDescent="0.25">
      <c r="A90" s="3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10" t="s">
        <v>8308</v>
      </c>
      <c r="P90" s="3" t="s">
        <v>8310</v>
      </c>
      <c r="Q90" s="11">
        <f t="shared" si="2"/>
        <v>41786.65892361111</v>
      </c>
      <c r="R90" s="3">
        <f t="shared" si="3"/>
        <v>2014</v>
      </c>
    </row>
    <row r="91" spans="1:18" ht="45" x14ac:dyDescent="0.25">
      <c r="A91" s="3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10" t="s">
        <v>8308</v>
      </c>
      <c r="P91" s="3" t="s">
        <v>8310</v>
      </c>
      <c r="Q91" s="11">
        <f t="shared" si="2"/>
        <v>41402.752222222225</v>
      </c>
      <c r="R91" s="3">
        <f t="shared" si="3"/>
        <v>2013</v>
      </c>
    </row>
    <row r="92" spans="1:18" ht="30" x14ac:dyDescent="0.25">
      <c r="A92" s="3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10" t="s">
        <v>8308</v>
      </c>
      <c r="P92" s="3" t="s">
        <v>8310</v>
      </c>
      <c r="Q92" s="11">
        <f t="shared" si="2"/>
        <v>40706.297442129631</v>
      </c>
      <c r="R92" s="3">
        <f t="shared" si="3"/>
        <v>2011</v>
      </c>
    </row>
    <row r="93" spans="1:18" ht="45" x14ac:dyDescent="0.25">
      <c r="A93" s="3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10" t="s">
        <v>8308</v>
      </c>
      <c r="P93" s="3" t="s">
        <v>8310</v>
      </c>
      <c r="Q93" s="11">
        <f t="shared" si="2"/>
        <v>40619.402361111112</v>
      </c>
      <c r="R93" s="3">
        <f t="shared" si="3"/>
        <v>2011</v>
      </c>
    </row>
    <row r="94" spans="1:18" ht="60" x14ac:dyDescent="0.25">
      <c r="A94" s="3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10" t="s">
        <v>8308</v>
      </c>
      <c r="P94" s="3" t="s">
        <v>8310</v>
      </c>
      <c r="Q94" s="11">
        <f t="shared" si="2"/>
        <v>42721.198877314819</v>
      </c>
      <c r="R94" s="3">
        <f t="shared" si="3"/>
        <v>2016</v>
      </c>
    </row>
    <row r="95" spans="1:18" ht="60" x14ac:dyDescent="0.25">
      <c r="A95" s="3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10" t="s">
        <v>8308</v>
      </c>
      <c r="P95" s="3" t="s">
        <v>8310</v>
      </c>
      <c r="Q95" s="11">
        <f t="shared" si="2"/>
        <v>41065.858067129629</v>
      </c>
      <c r="R95" s="3">
        <f t="shared" si="3"/>
        <v>2012</v>
      </c>
    </row>
    <row r="96" spans="1:18" ht="45" x14ac:dyDescent="0.25">
      <c r="A96" s="3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10" t="s">
        <v>8308</v>
      </c>
      <c r="P96" s="3" t="s">
        <v>8310</v>
      </c>
      <c r="Q96" s="11">
        <f t="shared" si="2"/>
        <v>41716.717847222222</v>
      </c>
      <c r="R96" s="3">
        <f t="shared" si="3"/>
        <v>2014</v>
      </c>
    </row>
    <row r="97" spans="1:18" ht="60" x14ac:dyDescent="0.25">
      <c r="A97" s="3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10" t="s">
        <v>8308</v>
      </c>
      <c r="P97" s="3" t="s">
        <v>8310</v>
      </c>
      <c r="Q97" s="11">
        <f t="shared" si="2"/>
        <v>40935.005104166667</v>
      </c>
      <c r="R97" s="3">
        <f t="shared" si="3"/>
        <v>2012</v>
      </c>
    </row>
    <row r="98" spans="1:18" ht="60" x14ac:dyDescent="0.25">
      <c r="A98" s="3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10" t="s">
        <v>8308</v>
      </c>
      <c r="P98" s="3" t="s">
        <v>8310</v>
      </c>
      <c r="Q98" s="11">
        <f t="shared" si="2"/>
        <v>40324.662511574075</v>
      </c>
      <c r="R98" s="3">
        <f t="shared" si="3"/>
        <v>2010</v>
      </c>
    </row>
    <row r="99" spans="1:18" ht="45" x14ac:dyDescent="0.25">
      <c r="A99" s="3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10" t="s">
        <v>8308</v>
      </c>
      <c r="P99" s="3" t="s">
        <v>8310</v>
      </c>
      <c r="Q99" s="11">
        <f t="shared" si="2"/>
        <v>40706.135208333333</v>
      </c>
      <c r="R99" s="3">
        <f t="shared" si="3"/>
        <v>2011</v>
      </c>
    </row>
    <row r="100" spans="1:18" ht="45" x14ac:dyDescent="0.25">
      <c r="A100" s="3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10" t="s">
        <v>8308</v>
      </c>
      <c r="P100" s="3" t="s">
        <v>8310</v>
      </c>
      <c r="Q100" s="11">
        <f t="shared" si="2"/>
        <v>41214.79483796296</v>
      </c>
      <c r="R100" s="3">
        <f t="shared" si="3"/>
        <v>2012</v>
      </c>
    </row>
    <row r="101" spans="1:18" ht="45" x14ac:dyDescent="0.25">
      <c r="A101" s="3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10" t="s">
        <v>8308</v>
      </c>
      <c r="P101" s="3" t="s">
        <v>8310</v>
      </c>
      <c r="Q101" s="11">
        <f t="shared" si="2"/>
        <v>41631.902766203704</v>
      </c>
      <c r="R101" s="3">
        <f t="shared" si="3"/>
        <v>2013</v>
      </c>
    </row>
    <row r="102" spans="1:18" ht="60" x14ac:dyDescent="0.25">
      <c r="A102" s="3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10" t="s">
        <v>8308</v>
      </c>
      <c r="P102" s="3" t="s">
        <v>8310</v>
      </c>
      <c r="Q102" s="11">
        <f t="shared" si="2"/>
        <v>41197.753310185188</v>
      </c>
      <c r="R102" s="3">
        <f t="shared" si="3"/>
        <v>2012</v>
      </c>
    </row>
    <row r="103" spans="1:18" ht="60" x14ac:dyDescent="0.25">
      <c r="A103" s="3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10" t="s">
        <v>8308</v>
      </c>
      <c r="P103" s="3" t="s">
        <v>8310</v>
      </c>
      <c r="Q103" s="11">
        <f t="shared" si="2"/>
        <v>41274.776736111111</v>
      </c>
      <c r="R103" s="3">
        <f t="shared" si="3"/>
        <v>2012</v>
      </c>
    </row>
    <row r="104" spans="1:18" ht="60" x14ac:dyDescent="0.25">
      <c r="A104" s="3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10" t="s">
        <v>8308</v>
      </c>
      <c r="P104" s="3" t="s">
        <v>8310</v>
      </c>
      <c r="Q104" s="11">
        <f t="shared" si="2"/>
        <v>40505.131168981483</v>
      </c>
      <c r="R104" s="3">
        <f t="shared" si="3"/>
        <v>2010</v>
      </c>
    </row>
    <row r="105" spans="1:18" ht="45" x14ac:dyDescent="0.25">
      <c r="A105" s="3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10" t="s">
        <v>8308</v>
      </c>
      <c r="P105" s="3" t="s">
        <v>8310</v>
      </c>
      <c r="Q105" s="11">
        <f t="shared" si="2"/>
        <v>41682.805902777778</v>
      </c>
      <c r="R105" s="3">
        <f t="shared" si="3"/>
        <v>2014</v>
      </c>
    </row>
    <row r="106" spans="1:18" ht="30" x14ac:dyDescent="0.25">
      <c r="A106" s="3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10" t="s">
        <v>8308</v>
      </c>
      <c r="P106" s="3" t="s">
        <v>8310</v>
      </c>
      <c r="Q106" s="11">
        <f t="shared" si="2"/>
        <v>40612.695208333331</v>
      </c>
      <c r="R106" s="3">
        <f t="shared" si="3"/>
        <v>2011</v>
      </c>
    </row>
    <row r="107" spans="1:18" ht="45" x14ac:dyDescent="0.25">
      <c r="A107" s="3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10" t="s">
        <v>8308</v>
      </c>
      <c r="P107" s="3" t="s">
        <v>8310</v>
      </c>
      <c r="Q107" s="11">
        <f t="shared" si="2"/>
        <v>42485.724768518514</v>
      </c>
      <c r="R107" s="3">
        <f t="shared" si="3"/>
        <v>2016</v>
      </c>
    </row>
    <row r="108" spans="1:18" x14ac:dyDescent="0.25">
      <c r="A108" s="3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10" t="s">
        <v>8308</v>
      </c>
      <c r="P108" s="3" t="s">
        <v>8310</v>
      </c>
      <c r="Q108" s="11">
        <f t="shared" si="2"/>
        <v>40987.776631944449</v>
      </c>
      <c r="R108" s="3">
        <f t="shared" si="3"/>
        <v>2012</v>
      </c>
    </row>
    <row r="109" spans="1:18" ht="60" x14ac:dyDescent="0.25">
      <c r="A109" s="3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10" t="s">
        <v>8308</v>
      </c>
      <c r="P109" s="3" t="s">
        <v>8310</v>
      </c>
      <c r="Q109" s="11">
        <f t="shared" si="2"/>
        <v>40635.982488425929</v>
      </c>
      <c r="R109" s="3">
        <f t="shared" si="3"/>
        <v>2011</v>
      </c>
    </row>
    <row r="110" spans="1:18" ht="45" x14ac:dyDescent="0.25">
      <c r="A110" s="3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10" t="s">
        <v>8308</v>
      </c>
      <c r="P110" s="3" t="s">
        <v>8310</v>
      </c>
      <c r="Q110" s="11">
        <f t="shared" si="2"/>
        <v>41365.613078703704</v>
      </c>
      <c r="R110" s="3">
        <f t="shared" si="3"/>
        <v>2013</v>
      </c>
    </row>
    <row r="111" spans="1:18" ht="45" x14ac:dyDescent="0.25">
      <c r="A111" s="3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10" t="s">
        <v>8308</v>
      </c>
      <c r="P111" s="3" t="s">
        <v>8310</v>
      </c>
      <c r="Q111" s="11">
        <f t="shared" si="2"/>
        <v>40570.025810185187</v>
      </c>
      <c r="R111" s="3">
        <f t="shared" si="3"/>
        <v>2011</v>
      </c>
    </row>
    <row r="112" spans="1:18" ht="45" x14ac:dyDescent="0.25">
      <c r="A112" s="3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10" t="s">
        <v>8308</v>
      </c>
      <c r="P112" s="3" t="s">
        <v>8310</v>
      </c>
      <c r="Q112" s="11">
        <f t="shared" si="2"/>
        <v>41557.949687500004</v>
      </c>
      <c r="R112" s="3">
        <f t="shared" si="3"/>
        <v>2013</v>
      </c>
    </row>
    <row r="113" spans="1:18" ht="45" x14ac:dyDescent="0.25">
      <c r="A113" s="3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10" t="s">
        <v>8308</v>
      </c>
      <c r="P113" s="3" t="s">
        <v>8310</v>
      </c>
      <c r="Q113" s="11">
        <f t="shared" si="2"/>
        <v>42125.333182870367</v>
      </c>
      <c r="R113" s="3">
        <f t="shared" si="3"/>
        <v>2015</v>
      </c>
    </row>
    <row r="114" spans="1:18" ht="60" x14ac:dyDescent="0.25">
      <c r="A114" s="3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10" t="s">
        <v>8308</v>
      </c>
      <c r="P114" s="3" t="s">
        <v>8310</v>
      </c>
      <c r="Q114" s="11">
        <f t="shared" si="2"/>
        <v>41718.043032407404</v>
      </c>
      <c r="R114" s="3">
        <f t="shared" si="3"/>
        <v>2014</v>
      </c>
    </row>
    <row r="115" spans="1:18" ht="30" x14ac:dyDescent="0.25">
      <c r="A115" s="3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10" t="s">
        <v>8308</v>
      </c>
      <c r="P115" s="3" t="s">
        <v>8310</v>
      </c>
      <c r="Q115" s="11">
        <f t="shared" si="2"/>
        <v>40753.758425925924</v>
      </c>
      <c r="R115" s="3">
        <f t="shared" si="3"/>
        <v>2011</v>
      </c>
    </row>
    <row r="116" spans="1:18" ht="60" x14ac:dyDescent="0.25">
      <c r="A116" s="3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10" t="s">
        <v>8308</v>
      </c>
      <c r="P116" s="3" t="s">
        <v>8310</v>
      </c>
      <c r="Q116" s="11">
        <f t="shared" si="2"/>
        <v>40861.27416666667</v>
      </c>
      <c r="R116" s="3">
        <f t="shared" si="3"/>
        <v>2011</v>
      </c>
    </row>
    <row r="117" spans="1:18" ht="30" x14ac:dyDescent="0.25">
      <c r="A117" s="3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10" t="s">
        <v>8308</v>
      </c>
      <c r="P117" s="3" t="s">
        <v>8310</v>
      </c>
      <c r="Q117" s="11">
        <f t="shared" si="2"/>
        <v>40918.738935185182</v>
      </c>
      <c r="R117" s="3">
        <f t="shared" si="3"/>
        <v>2012</v>
      </c>
    </row>
    <row r="118" spans="1:18" ht="60" x14ac:dyDescent="0.25">
      <c r="A118" s="3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10" t="s">
        <v>8308</v>
      </c>
      <c r="P118" s="3" t="s">
        <v>8310</v>
      </c>
      <c r="Q118" s="11">
        <f t="shared" si="2"/>
        <v>40595.497164351851</v>
      </c>
      <c r="R118" s="3">
        <f t="shared" si="3"/>
        <v>2011</v>
      </c>
    </row>
    <row r="119" spans="1:18" ht="60" x14ac:dyDescent="0.25">
      <c r="A119" s="3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10" t="s">
        <v>8308</v>
      </c>
      <c r="P119" s="3" t="s">
        <v>8310</v>
      </c>
      <c r="Q119" s="11">
        <f t="shared" si="2"/>
        <v>40248.834999999999</v>
      </c>
      <c r="R119" s="3">
        <f t="shared" si="3"/>
        <v>2010</v>
      </c>
    </row>
    <row r="120" spans="1:18" ht="45" x14ac:dyDescent="0.25">
      <c r="A120" s="3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10" t="s">
        <v>8308</v>
      </c>
      <c r="P120" s="3" t="s">
        <v>8310</v>
      </c>
      <c r="Q120" s="11">
        <f t="shared" si="2"/>
        <v>40723.053657407407</v>
      </c>
      <c r="R120" s="3">
        <f t="shared" si="3"/>
        <v>2011</v>
      </c>
    </row>
    <row r="121" spans="1:18" ht="60" x14ac:dyDescent="0.25">
      <c r="A121" s="3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10" t="s">
        <v>8308</v>
      </c>
      <c r="P121" s="3" t="s">
        <v>8310</v>
      </c>
      <c r="Q121" s="11">
        <f t="shared" si="2"/>
        <v>40739.069282407407</v>
      </c>
      <c r="R121" s="3">
        <f t="shared" si="3"/>
        <v>2011</v>
      </c>
    </row>
    <row r="122" spans="1:18" ht="60" x14ac:dyDescent="0.25">
      <c r="A122" s="3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10" t="s">
        <v>8308</v>
      </c>
      <c r="P122" s="3" t="s">
        <v>8311</v>
      </c>
      <c r="Q122" s="11">
        <f t="shared" si="2"/>
        <v>42616.049849537041</v>
      </c>
      <c r="R122" s="3">
        <f t="shared" si="3"/>
        <v>2016</v>
      </c>
    </row>
    <row r="123" spans="1:18" ht="60" x14ac:dyDescent="0.25">
      <c r="A123" s="3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10" t="s">
        <v>8308</v>
      </c>
      <c r="P123" s="3" t="s">
        <v>8311</v>
      </c>
      <c r="Q123" s="11">
        <f t="shared" si="2"/>
        <v>42096.704976851848</v>
      </c>
      <c r="R123" s="3">
        <f t="shared" si="3"/>
        <v>2015</v>
      </c>
    </row>
    <row r="124" spans="1:18" ht="45" x14ac:dyDescent="0.25">
      <c r="A124" s="3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10" t="s">
        <v>8308</v>
      </c>
      <c r="P124" s="3" t="s">
        <v>8311</v>
      </c>
      <c r="Q124" s="11">
        <f t="shared" si="2"/>
        <v>42593.431793981479</v>
      </c>
      <c r="R124" s="3">
        <f t="shared" si="3"/>
        <v>2016</v>
      </c>
    </row>
    <row r="125" spans="1:18" ht="60" x14ac:dyDescent="0.25">
      <c r="A125" s="3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10" t="s">
        <v>8308</v>
      </c>
      <c r="P125" s="3" t="s">
        <v>8311</v>
      </c>
      <c r="Q125" s="11">
        <f t="shared" si="2"/>
        <v>41904.781990740739</v>
      </c>
      <c r="R125" s="3">
        <f t="shared" si="3"/>
        <v>2014</v>
      </c>
    </row>
    <row r="126" spans="1:18" ht="45" x14ac:dyDescent="0.25">
      <c r="A126" s="3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10" t="s">
        <v>8308</v>
      </c>
      <c r="P126" s="3" t="s">
        <v>8311</v>
      </c>
      <c r="Q126" s="11">
        <f t="shared" si="2"/>
        <v>42114.928726851853</v>
      </c>
      <c r="R126" s="3">
        <f t="shared" si="3"/>
        <v>2015</v>
      </c>
    </row>
    <row r="127" spans="1:18" ht="60" x14ac:dyDescent="0.25">
      <c r="A127" s="3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10" t="s">
        <v>8308</v>
      </c>
      <c r="P127" s="3" t="s">
        <v>8311</v>
      </c>
      <c r="Q127" s="11">
        <f t="shared" si="2"/>
        <v>42709.993981481486</v>
      </c>
      <c r="R127" s="3">
        <f t="shared" si="3"/>
        <v>2016</v>
      </c>
    </row>
    <row r="128" spans="1:18" ht="60" x14ac:dyDescent="0.25">
      <c r="A128" s="3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10" t="s">
        <v>8308</v>
      </c>
      <c r="P128" s="3" t="s">
        <v>8311</v>
      </c>
      <c r="Q128" s="11">
        <f t="shared" si="2"/>
        <v>42135.589548611111</v>
      </c>
      <c r="R128" s="3">
        <f t="shared" si="3"/>
        <v>2015</v>
      </c>
    </row>
    <row r="129" spans="1:18" ht="60" x14ac:dyDescent="0.25">
      <c r="A129" s="3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10" t="s">
        <v>8308</v>
      </c>
      <c r="P129" s="3" t="s">
        <v>8311</v>
      </c>
      <c r="Q129" s="11">
        <f t="shared" si="2"/>
        <v>42067.62431712963</v>
      </c>
      <c r="R129" s="3">
        <f t="shared" si="3"/>
        <v>2015</v>
      </c>
    </row>
    <row r="130" spans="1:18" ht="30" x14ac:dyDescent="0.25">
      <c r="A130" s="3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10" t="s">
        <v>8308</v>
      </c>
      <c r="P130" s="3" t="s">
        <v>8311</v>
      </c>
      <c r="Q130" s="11">
        <f t="shared" si="2"/>
        <v>42628.22792824074</v>
      </c>
      <c r="R130" s="3">
        <f t="shared" si="3"/>
        <v>2016</v>
      </c>
    </row>
    <row r="131" spans="1:18" ht="60" x14ac:dyDescent="0.25">
      <c r="A131" s="3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10" t="s">
        <v>8308</v>
      </c>
      <c r="P131" s="3" t="s">
        <v>8311</v>
      </c>
      <c r="Q131" s="11">
        <f t="shared" ref="Q131:Q194" si="4">(((J131/60)/60)/24)+DATE(1970,1,1)</f>
        <v>41882.937303240738</v>
      </c>
      <c r="R131" s="3">
        <f t="shared" ref="R131:R194" si="5">YEAR(Q131)</f>
        <v>2014</v>
      </c>
    </row>
    <row r="132" spans="1:18" ht="60" x14ac:dyDescent="0.25">
      <c r="A132" s="3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10" t="s">
        <v>8308</v>
      </c>
      <c r="P132" s="3" t="s">
        <v>8311</v>
      </c>
      <c r="Q132" s="11">
        <f t="shared" si="4"/>
        <v>41778.915416666663</v>
      </c>
      <c r="R132" s="3">
        <f t="shared" si="5"/>
        <v>2014</v>
      </c>
    </row>
    <row r="133" spans="1:18" x14ac:dyDescent="0.25">
      <c r="A133" s="3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10" t="s">
        <v>8308</v>
      </c>
      <c r="P133" s="3" t="s">
        <v>8311</v>
      </c>
      <c r="Q133" s="11">
        <f t="shared" si="4"/>
        <v>42541.837511574078</v>
      </c>
      <c r="R133" s="3">
        <f t="shared" si="5"/>
        <v>2016</v>
      </c>
    </row>
    <row r="134" spans="1:18" ht="60" x14ac:dyDescent="0.25">
      <c r="A134" s="3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10" t="s">
        <v>8308</v>
      </c>
      <c r="P134" s="3" t="s">
        <v>8311</v>
      </c>
      <c r="Q134" s="11">
        <f t="shared" si="4"/>
        <v>41905.812581018516</v>
      </c>
      <c r="R134" s="3">
        <f t="shared" si="5"/>
        <v>2014</v>
      </c>
    </row>
    <row r="135" spans="1:18" ht="45" x14ac:dyDescent="0.25">
      <c r="A135" s="3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10" t="s">
        <v>8308</v>
      </c>
      <c r="P135" s="3" t="s">
        <v>8311</v>
      </c>
      <c r="Q135" s="11">
        <f t="shared" si="4"/>
        <v>42491.80768518518</v>
      </c>
      <c r="R135" s="3">
        <f t="shared" si="5"/>
        <v>2016</v>
      </c>
    </row>
    <row r="136" spans="1:18" ht="45" x14ac:dyDescent="0.25">
      <c r="A136" s="3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10" t="s">
        <v>8308</v>
      </c>
      <c r="P136" s="3" t="s">
        <v>8311</v>
      </c>
      <c r="Q136" s="11">
        <f t="shared" si="4"/>
        <v>42221.909930555557</v>
      </c>
      <c r="R136" s="3">
        <f t="shared" si="5"/>
        <v>2015</v>
      </c>
    </row>
    <row r="137" spans="1:18" ht="45" x14ac:dyDescent="0.25">
      <c r="A137" s="3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10" t="s">
        <v>8308</v>
      </c>
      <c r="P137" s="3" t="s">
        <v>8311</v>
      </c>
      <c r="Q137" s="11">
        <f t="shared" si="4"/>
        <v>41788.381909722222</v>
      </c>
      <c r="R137" s="3">
        <f t="shared" si="5"/>
        <v>2014</v>
      </c>
    </row>
    <row r="138" spans="1:18" ht="60" x14ac:dyDescent="0.25">
      <c r="A138" s="3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10" t="s">
        <v>8308</v>
      </c>
      <c r="P138" s="3" t="s">
        <v>8311</v>
      </c>
      <c r="Q138" s="11">
        <f t="shared" si="4"/>
        <v>42096.410115740742</v>
      </c>
      <c r="R138" s="3">
        <f t="shared" si="5"/>
        <v>2015</v>
      </c>
    </row>
    <row r="139" spans="1:18" ht="60" x14ac:dyDescent="0.25">
      <c r="A139" s="3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10" t="s">
        <v>8308</v>
      </c>
      <c r="P139" s="3" t="s">
        <v>8311</v>
      </c>
      <c r="Q139" s="11">
        <f t="shared" si="4"/>
        <v>42239.573993055557</v>
      </c>
      <c r="R139" s="3">
        <f t="shared" si="5"/>
        <v>2015</v>
      </c>
    </row>
    <row r="140" spans="1:18" ht="60" x14ac:dyDescent="0.25">
      <c r="A140" s="3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10" t="s">
        <v>8308</v>
      </c>
      <c r="P140" s="3" t="s">
        <v>8311</v>
      </c>
      <c r="Q140" s="11">
        <f t="shared" si="4"/>
        <v>42186.257418981477</v>
      </c>
      <c r="R140" s="3">
        <f t="shared" si="5"/>
        <v>2015</v>
      </c>
    </row>
    <row r="141" spans="1:18" ht="45" x14ac:dyDescent="0.25">
      <c r="A141" s="3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10" t="s">
        <v>8308</v>
      </c>
      <c r="P141" s="3" t="s">
        <v>8311</v>
      </c>
      <c r="Q141" s="11">
        <f t="shared" si="4"/>
        <v>42187.920972222222</v>
      </c>
      <c r="R141" s="3">
        <f t="shared" si="5"/>
        <v>2015</v>
      </c>
    </row>
    <row r="142" spans="1:18" ht="60" x14ac:dyDescent="0.25">
      <c r="A142" s="3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10" t="s">
        <v>8308</v>
      </c>
      <c r="P142" s="3" t="s">
        <v>8311</v>
      </c>
      <c r="Q142" s="11">
        <f t="shared" si="4"/>
        <v>42053.198287037041</v>
      </c>
      <c r="R142" s="3">
        <f t="shared" si="5"/>
        <v>2015</v>
      </c>
    </row>
    <row r="143" spans="1:18" ht="45" x14ac:dyDescent="0.25">
      <c r="A143" s="3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10" t="s">
        <v>8308</v>
      </c>
      <c r="P143" s="3" t="s">
        <v>8311</v>
      </c>
      <c r="Q143" s="11">
        <f t="shared" si="4"/>
        <v>42110.153043981481</v>
      </c>
      <c r="R143" s="3">
        <f t="shared" si="5"/>
        <v>2015</v>
      </c>
    </row>
    <row r="144" spans="1:18" ht="60" x14ac:dyDescent="0.25">
      <c r="A144" s="3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10" t="s">
        <v>8308</v>
      </c>
      <c r="P144" s="3" t="s">
        <v>8311</v>
      </c>
      <c r="Q144" s="11">
        <f t="shared" si="4"/>
        <v>41938.893263888887</v>
      </c>
      <c r="R144" s="3">
        <f t="shared" si="5"/>
        <v>2014</v>
      </c>
    </row>
    <row r="145" spans="1:18" ht="60" x14ac:dyDescent="0.25">
      <c r="A145" s="3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10" t="s">
        <v>8308</v>
      </c>
      <c r="P145" s="3" t="s">
        <v>8311</v>
      </c>
      <c r="Q145" s="11">
        <f t="shared" si="4"/>
        <v>42559.064143518524</v>
      </c>
      <c r="R145" s="3">
        <f t="shared" si="5"/>
        <v>2016</v>
      </c>
    </row>
    <row r="146" spans="1:18" ht="45" x14ac:dyDescent="0.25">
      <c r="A146" s="3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10" t="s">
        <v>8308</v>
      </c>
      <c r="P146" s="3" t="s">
        <v>8311</v>
      </c>
      <c r="Q146" s="11">
        <f t="shared" si="4"/>
        <v>42047.762407407412</v>
      </c>
      <c r="R146" s="3">
        <f t="shared" si="5"/>
        <v>2015</v>
      </c>
    </row>
    <row r="147" spans="1:18" ht="60" x14ac:dyDescent="0.25">
      <c r="A147" s="3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10" t="s">
        <v>8308</v>
      </c>
      <c r="P147" s="3" t="s">
        <v>8311</v>
      </c>
      <c r="Q147" s="11">
        <f t="shared" si="4"/>
        <v>42200.542268518519</v>
      </c>
      <c r="R147" s="3">
        <f t="shared" si="5"/>
        <v>2015</v>
      </c>
    </row>
    <row r="148" spans="1:18" ht="60" x14ac:dyDescent="0.25">
      <c r="A148" s="3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10" t="s">
        <v>8308</v>
      </c>
      <c r="P148" s="3" t="s">
        <v>8311</v>
      </c>
      <c r="Q148" s="11">
        <f t="shared" si="4"/>
        <v>42693.016180555554</v>
      </c>
      <c r="R148" s="3">
        <f t="shared" si="5"/>
        <v>2016</v>
      </c>
    </row>
    <row r="149" spans="1:18" ht="30" x14ac:dyDescent="0.25">
      <c r="A149" s="3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10" t="s">
        <v>8308</v>
      </c>
      <c r="P149" s="3" t="s">
        <v>8311</v>
      </c>
      <c r="Q149" s="11">
        <f t="shared" si="4"/>
        <v>41969.767824074079</v>
      </c>
      <c r="R149" s="3">
        <f t="shared" si="5"/>
        <v>2014</v>
      </c>
    </row>
    <row r="150" spans="1:18" ht="60" x14ac:dyDescent="0.25">
      <c r="A150" s="3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10" t="s">
        <v>8308</v>
      </c>
      <c r="P150" s="3" t="s">
        <v>8311</v>
      </c>
      <c r="Q150" s="11">
        <f t="shared" si="4"/>
        <v>42397.281666666662</v>
      </c>
      <c r="R150" s="3">
        <f t="shared" si="5"/>
        <v>2016</v>
      </c>
    </row>
    <row r="151" spans="1:18" ht="60" x14ac:dyDescent="0.25">
      <c r="A151" s="3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10" t="s">
        <v>8308</v>
      </c>
      <c r="P151" s="3" t="s">
        <v>8311</v>
      </c>
      <c r="Q151" s="11">
        <f t="shared" si="4"/>
        <v>41968.172106481477</v>
      </c>
      <c r="R151" s="3">
        <f t="shared" si="5"/>
        <v>2014</v>
      </c>
    </row>
    <row r="152" spans="1:18" ht="45" x14ac:dyDescent="0.25">
      <c r="A152" s="3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10" t="s">
        <v>8308</v>
      </c>
      <c r="P152" s="3" t="s">
        <v>8311</v>
      </c>
      <c r="Q152" s="11">
        <f t="shared" si="4"/>
        <v>42090.161828703705</v>
      </c>
      <c r="R152" s="3">
        <f t="shared" si="5"/>
        <v>2015</v>
      </c>
    </row>
    <row r="153" spans="1:18" ht="60" x14ac:dyDescent="0.25">
      <c r="A153" s="3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10" t="s">
        <v>8308</v>
      </c>
      <c r="P153" s="3" t="s">
        <v>8311</v>
      </c>
      <c r="Q153" s="11">
        <f t="shared" si="4"/>
        <v>42113.550821759258</v>
      </c>
      <c r="R153" s="3">
        <f t="shared" si="5"/>
        <v>2015</v>
      </c>
    </row>
    <row r="154" spans="1:18" ht="30" x14ac:dyDescent="0.25">
      <c r="A154" s="3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10" t="s">
        <v>8308</v>
      </c>
      <c r="P154" s="3" t="s">
        <v>8311</v>
      </c>
      <c r="Q154" s="11">
        <f t="shared" si="4"/>
        <v>41875.077546296299</v>
      </c>
      <c r="R154" s="3">
        <f t="shared" si="5"/>
        <v>2014</v>
      </c>
    </row>
    <row r="155" spans="1:18" ht="45" x14ac:dyDescent="0.25">
      <c r="A155" s="3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10" t="s">
        <v>8308</v>
      </c>
      <c r="P155" s="3" t="s">
        <v>8311</v>
      </c>
      <c r="Q155" s="11">
        <f t="shared" si="4"/>
        <v>41933.586157407408</v>
      </c>
      <c r="R155" s="3">
        <f t="shared" si="5"/>
        <v>2014</v>
      </c>
    </row>
    <row r="156" spans="1:18" ht="45" x14ac:dyDescent="0.25">
      <c r="A156" s="3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10" t="s">
        <v>8308</v>
      </c>
      <c r="P156" s="3" t="s">
        <v>8311</v>
      </c>
      <c r="Q156" s="11">
        <f t="shared" si="4"/>
        <v>42115.547395833331</v>
      </c>
      <c r="R156" s="3">
        <f t="shared" si="5"/>
        <v>2015</v>
      </c>
    </row>
    <row r="157" spans="1:18" ht="60" x14ac:dyDescent="0.25">
      <c r="A157" s="3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10" t="s">
        <v>8308</v>
      </c>
      <c r="P157" s="3" t="s">
        <v>8311</v>
      </c>
      <c r="Q157" s="11">
        <f t="shared" si="4"/>
        <v>42168.559432870374</v>
      </c>
      <c r="R157" s="3">
        <f t="shared" si="5"/>
        <v>2015</v>
      </c>
    </row>
    <row r="158" spans="1:18" ht="60" x14ac:dyDescent="0.25">
      <c r="A158" s="3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10" t="s">
        <v>8308</v>
      </c>
      <c r="P158" s="3" t="s">
        <v>8311</v>
      </c>
      <c r="Q158" s="11">
        <f t="shared" si="4"/>
        <v>41794.124953703707</v>
      </c>
      <c r="R158" s="3">
        <f t="shared" si="5"/>
        <v>2014</v>
      </c>
    </row>
    <row r="159" spans="1:18" ht="45" x14ac:dyDescent="0.25">
      <c r="A159" s="3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10" t="s">
        <v>8308</v>
      </c>
      <c r="P159" s="3" t="s">
        <v>8311</v>
      </c>
      <c r="Q159" s="11">
        <f t="shared" si="4"/>
        <v>42396.911712962959</v>
      </c>
      <c r="R159" s="3">
        <f t="shared" si="5"/>
        <v>2016</v>
      </c>
    </row>
    <row r="160" spans="1:18" ht="60" x14ac:dyDescent="0.25">
      <c r="A160" s="3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10" t="s">
        <v>8308</v>
      </c>
      <c r="P160" s="3" t="s">
        <v>8311</v>
      </c>
      <c r="Q160" s="11">
        <f t="shared" si="4"/>
        <v>41904.07671296296</v>
      </c>
      <c r="R160" s="3">
        <f t="shared" si="5"/>
        <v>2014</v>
      </c>
    </row>
    <row r="161" spans="1:18" ht="60" x14ac:dyDescent="0.25">
      <c r="A161" s="3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10" t="s">
        <v>8308</v>
      </c>
      <c r="P161" s="3" t="s">
        <v>8311</v>
      </c>
      <c r="Q161" s="11">
        <f t="shared" si="4"/>
        <v>42514.434548611112</v>
      </c>
      <c r="R161" s="3">
        <f t="shared" si="5"/>
        <v>2016</v>
      </c>
    </row>
    <row r="162" spans="1:18" ht="60" x14ac:dyDescent="0.25">
      <c r="A162" s="3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10" t="s">
        <v>8308</v>
      </c>
      <c r="P162" s="3" t="s">
        <v>8312</v>
      </c>
      <c r="Q162" s="11">
        <f t="shared" si="4"/>
        <v>42171.913090277783</v>
      </c>
      <c r="R162" s="3">
        <f t="shared" si="5"/>
        <v>2015</v>
      </c>
    </row>
    <row r="163" spans="1:18" ht="60" x14ac:dyDescent="0.25">
      <c r="A163" s="3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10" t="s">
        <v>8308</v>
      </c>
      <c r="P163" s="3" t="s">
        <v>8312</v>
      </c>
      <c r="Q163" s="11">
        <f t="shared" si="4"/>
        <v>41792.687442129631</v>
      </c>
      <c r="R163" s="3">
        <f t="shared" si="5"/>
        <v>2014</v>
      </c>
    </row>
    <row r="164" spans="1:18" ht="45" x14ac:dyDescent="0.25">
      <c r="A164" s="3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10" t="s">
        <v>8308</v>
      </c>
      <c r="P164" s="3" t="s">
        <v>8312</v>
      </c>
      <c r="Q164" s="11">
        <f t="shared" si="4"/>
        <v>41835.126805555556</v>
      </c>
      <c r="R164" s="3">
        <f t="shared" si="5"/>
        <v>2014</v>
      </c>
    </row>
    <row r="165" spans="1:18" ht="60" x14ac:dyDescent="0.25">
      <c r="A165" s="3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10" t="s">
        <v>8308</v>
      </c>
      <c r="P165" s="3" t="s">
        <v>8312</v>
      </c>
      <c r="Q165" s="11">
        <f t="shared" si="4"/>
        <v>42243.961273148147</v>
      </c>
      <c r="R165" s="3">
        <f t="shared" si="5"/>
        <v>2015</v>
      </c>
    </row>
    <row r="166" spans="1:18" ht="60" x14ac:dyDescent="0.25">
      <c r="A166" s="3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10" t="s">
        <v>8308</v>
      </c>
      <c r="P166" s="3" t="s">
        <v>8312</v>
      </c>
      <c r="Q166" s="11">
        <f t="shared" si="4"/>
        <v>41841.762743055559</v>
      </c>
      <c r="R166" s="3">
        <f t="shared" si="5"/>
        <v>2014</v>
      </c>
    </row>
    <row r="167" spans="1:18" ht="30" x14ac:dyDescent="0.25">
      <c r="A167" s="3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10" t="s">
        <v>8308</v>
      </c>
      <c r="P167" s="3" t="s">
        <v>8312</v>
      </c>
      <c r="Q167" s="11">
        <f t="shared" si="4"/>
        <v>42351.658842592587</v>
      </c>
      <c r="R167" s="3">
        <f t="shared" si="5"/>
        <v>2015</v>
      </c>
    </row>
    <row r="168" spans="1:18" ht="45" x14ac:dyDescent="0.25">
      <c r="A168" s="3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10" t="s">
        <v>8308</v>
      </c>
      <c r="P168" s="3" t="s">
        <v>8312</v>
      </c>
      <c r="Q168" s="11">
        <f t="shared" si="4"/>
        <v>42721.075949074075</v>
      </c>
      <c r="R168" s="3">
        <f t="shared" si="5"/>
        <v>2016</v>
      </c>
    </row>
    <row r="169" spans="1:18" ht="45" x14ac:dyDescent="0.25">
      <c r="A169" s="3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10" t="s">
        <v>8308</v>
      </c>
      <c r="P169" s="3" t="s">
        <v>8312</v>
      </c>
      <c r="Q169" s="11">
        <f t="shared" si="4"/>
        <v>42160.927488425921</v>
      </c>
      <c r="R169" s="3">
        <f t="shared" si="5"/>
        <v>2015</v>
      </c>
    </row>
    <row r="170" spans="1:18" ht="60" x14ac:dyDescent="0.25">
      <c r="A170" s="3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10" t="s">
        <v>8308</v>
      </c>
      <c r="P170" s="3" t="s">
        <v>8312</v>
      </c>
      <c r="Q170" s="11">
        <f t="shared" si="4"/>
        <v>42052.83530092593</v>
      </c>
      <c r="R170" s="3">
        <f t="shared" si="5"/>
        <v>2015</v>
      </c>
    </row>
    <row r="171" spans="1:18" ht="60" x14ac:dyDescent="0.25">
      <c r="A171" s="3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10" t="s">
        <v>8308</v>
      </c>
      <c r="P171" s="3" t="s">
        <v>8312</v>
      </c>
      <c r="Q171" s="11">
        <f t="shared" si="4"/>
        <v>41900.505312499998</v>
      </c>
      <c r="R171" s="3">
        <f t="shared" si="5"/>
        <v>2014</v>
      </c>
    </row>
    <row r="172" spans="1:18" ht="60" x14ac:dyDescent="0.25">
      <c r="A172" s="3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10" t="s">
        <v>8308</v>
      </c>
      <c r="P172" s="3" t="s">
        <v>8312</v>
      </c>
      <c r="Q172" s="11">
        <f t="shared" si="4"/>
        <v>42216.977812500001</v>
      </c>
      <c r="R172" s="3">
        <f t="shared" si="5"/>
        <v>2015</v>
      </c>
    </row>
    <row r="173" spans="1:18" ht="45" x14ac:dyDescent="0.25">
      <c r="A173" s="3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10" t="s">
        <v>8308</v>
      </c>
      <c r="P173" s="3" t="s">
        <v>8312</v>
      </c>
      <c r="Q173" s="11">
        <f t="shared" si="4"/>
        <v>42534.180717592593</v>
      </c>
      <c r="R173" s="3">
        <f t="shared" si="5"/>
        <v>2016</v>
      </c>
    </row>
    <row r="174" spans="1:18" ht="45" x14ac:dyDescent="0.25">
      <c r="A174" s="3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10" t="s">
        <v>8308</v>
      </c>
      <c r="P174" s="3" t="s">
        <v>8312</v>
      </c>
      <c r="Q174" s="11">
        <f t="shared" si="4"/>
        <v>42047.394942129627</v>
      </c>
      <c r="R174" s="3">
        <f t="shared" si="5"/>
        <v>2015</v>
      </c>
    </row>
    <row r="175" spans="1:18" ht="45" x14ac:dyDescent="0.25">
      <c r="A175" s="3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10" t="s">
        <v>8308</v>
      </c>
      <c r="P175" s="3" t="s">
        <v>8312</v>
      </c>
      <c r="Q175" s="11">
        <f t="shared" si="4"/>
        <v>42033.573009259257</v>
      </c>
      <c r="R175" s="3">
        <f t="shared" si="5"/>
        <v>2015</v>
      </c>
    </row>
    <row r="176" spans="1:18" ht="60" x14ac:dyDescent="0.25">
      <c r="A176" s="3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10" t="s">
        <v>8308</v>
      </c>
      <c r="P176" s="3" t="s">
        <v>8312</v>
      </c>
      <c r="Q176" s="11">
        <f t="shared" si="4"/>
        <v>42072.758981481486</v>
      </c>
      <c r="R176" s="3">
        <f t="shared" si="5"/>
        <v>2015</v>
      </c>
    </row>
    <row r="177" spans="1:18" ht="60" x14ac:dyDescent="0.25">
      <c r="A177" s="3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10" t="s">
        <v>8308</v>
      </c>
      <c r="P177" s="3" t="s">
        <v>8312</v>
      </c>
      <c r="Q177" s="11">
        <f t="shared" si="4"/>
        <v>41855.777905092589</v>
      </c>
      <c r="R177" s="3">
        <f t="shared" si="5"/>
        <v>2014</v>
      </c>
    </row>
    <row r="178" spans="1:18" ht="60" x14ac:dyDescent="0.25">
      <c r="A178" s="3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10" t="s">
        <v>8308</v>
      </c>
      <c r="P178" s="3" t="s">
        <v>8312</v>
      </c>
      <c r="Q178" s="11">
        <f t="shared" si="4"/>
        <v>42191.824062500003</v>
      </c>
      <c r="R178" s="3">
        <f t="shared" si="5"/>
        <v>2015</v>
      </c>
    </row>
    <row r="179" spans="1:18" ht="30" x14ac:dyDescent="0.25">
      <c r="A179" s="3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10" t="s">
        <v>8308</v>
      </c>
      <c r="P179" s="3" t="s">
        <v>8312</v>
      </c>
      <c r="Q179" s="11">
        <f t="shared" si="4"/>
        <v>42070.047754629632</v>
      </c>
      <c r="R179" s="3">
        <f t="shared" si="5"/>
        <v>2015</v>
      </c>
    </row>
    <row r="180" spans="1:18" ht="45" x14ac:dyDescent="0.25">
      <c r="A180" s="3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10" t="s">
        <v>8308</v>
      </c>
      <c r="P180" s="3" t="s">
        <v>8312</v>
      </c>
      <c r="Q180" s="11">
        <f t="shared" si="4"/>
        <v>42304.955381944441</v>
      </c>
      <c r="R180" s="3">
        <f t="shared" si="5"/>
        <v>2015</v>
      </c>
    </row>
    <row r="181" spans="1:18" ht="30" x14ac:dyDescent="0.25">
      <c r="A181" s="3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10" t="s">
        <v>8308</v>
      </c>
      <c r="P181" s="3" t="s">
        <v>8312</v>
      </c>
      <c r="Q181" s="11">
        <f t="shared" si="4"/>
        <v>42403.080497685187</v>
      </c>
      <c r="R181" s="3">
        <f t="shared" si="5"/>
        <v>2016</v>
      </c>
    </row>
    <row r="182" spans="1:18" ht="45" x14ac:dyDescent="0.25">
      <c r="A182" s="3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10" t="s">
        <v>8308</v>
      </c>
      <c r="P182" s="3" t="s">
        <v>8312</v>
      </c>
      <c r="Q182" s="11">
        <f t="shared" si="4"/>
        <v>42067.991238425922</v>
      </c>
      <c r="R182" s="3">
        <f t="shared" si="5"/>
        <v>2015</v>
      </c>
    </row>
    <row r="183" spans="1:18" ht="60" x14ac:dyDescent="0.25">
      <c r="A183" s="3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10" t="s">
        <v>8308</v>
      </c>
      <c r="P183" s="3" t="s">
        <v>8312</v>
      </c>
      <c r="Q183" s="11">
        <f t="shared" si="4"/>
        <v>42147.741840277777</v>
      </c>
      <c r="R183" s="3">
        <f t="shared" si="5"/>
        <v>2015</v>
      </c>
    </row>
    <row r="184" spans="1:18" ht="60" x14ac:dyDescent="0.25">
      <c r="A184" s="3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10" t="s">
        <v>8308</v>
      </c>
      <c r="P184" s="3" t="s">
        <v>8312</v>
      </c>
      <c r="Q184" s="11">
        <f t="shared" si="4"/>
        <v>42712.011944444443</v>
      </c>
      <c r="R184" s="3">
        <f t="shared" si="5"/>
        <v>2016</v>
      </c>
    </row>
    <row r="185" spans="1:18" x14ac:dyDescent="0.25">
      <c r="A185" s="3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10" t="s">
        <v>8308</v>
      </c>
      <c r="P185" s="3" t="s">
        <v>8312</v>
      </c>
      <c r="Q185" s="11">
        <f t="shared" si="4"/>
        <v>41939.810300925928</v>
      </c>
      <c r="R185" s="3">
        <f t="shared" si="5"/>
        <v>2014</v>
      </c>
    </row>
    <row r="186" spans="1:18" ht="60" x14ac:dyDescent="0.25">
      <c r="A186" s="3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10" t="s">
        <v>8308</v>
      </c>
      <c r="P186" s="3" t="s">
        <v>8312</v>
      </c>
      <c r="Q186" s="11">
        <f t="shared" si="4"/>
        <v>41825.791226851856</v>
      </c>
      <c r="R186" s="3">
        <f t="shared" si="5"/>
        <v>2014</v>
      </c>
    </row>
    <row r="187" spans="1:18" x14ac:dyDescent="0.25">
      <c r="A187" s="3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10" t="s">
        <v>8308</v>
      </c>
      <c r="P187" s="3" t="s">
        <v>8312</v>
      </c>
      <c r="Q187" s="11">
        <f t="shared" si="4"/>
        <v>42570.91133101852</v>
      </c>
      <c r="R187" s="3">
        <f t="shared" si="5"/>
        <v>2016</v>
      </c>
    </row>
    <row r="188" spans="1:18" ht="60" x14ac:dyDescent="0.25">
      <c r="A188" s="3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10" t="s">
        <v>8308</v>
      </c>
      <c r="P188" s="3" t="s">
        <v>8312</v>
      </c>
      <c r="Q188" s="11">
        <f t="shared" si="4"/>
        <v>42767.812893518523</v>
      </c>
      <c r="R188" s="3">
        <f t="shared" si="5"/>
        <v>2017</v>
      </c>
    </row>
    <row r="189" spans="1:18" ht="45" x14ac:dyDescent="0.25">
      <c r="A189" s="3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10" t="s">
        <v>8308</v>
      </c>
      <c r="P189" s="3" t="s">
        <v>8312</v>
      </c>
      <c r="Q189" s="11">
        <f t="shared" si="4"/>
        <v>42182.234456018516</v>
      </c>
      <c r="R189" s="3">
        <f t="shared" si="5"/>
        <v>2015</v>
      </c>
    </row>
    <row r="190" spans="1:18" ht="60" x14ac:dyDescent="0.25">
      <c r="A190" s="3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10" t="s">
        <v>8308</v>
      </c>
      <c r="P190" s="3" t="s">
        <v>8312</v>
      </c>
      <c r="Q190" s="11">
        <f t="shared" si="4"/>
        <v>41857.18304398148</v>
      </c>
      <c r="R190" s="3">
        <f t="shared" si="5"/>
        <v>2014</v>
      </c>
    </row>
    <row r="191" spans="1:18" ht="60" x14ac:dyDescent="0.25">
      <c r="A191" s="3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10" t="s">
        <v>8308</v>
      </c>
      <c r="P191" s="3" t="s">
        <v>8312</v>
      </c>
      <c r="Q191" s="11">
        <f t="shared" si="4"/>
        <v>42556.690706018519</v>
      </c>
      <c r="R191" s="3">
        <f t="shared" si="5"/>
        <v>2016</v>
      </c>
    </row>
    <row r="192" spans="1:18" x14ac:dyDescent="0.25">
      <c r="A192" s="3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10" t="s">
        <v>8308</v>
      </c>
      <c r="P192" s="3" t="s">
        <v>8312</v>
      </c>
      <c r="Q192" s="11">
        <f t="shared" si="4"/>
        <v>42527.650995370372</v>
      </c>
      <c r="R192" s="3">
        <f t="shared" si="5"/>
        <v>2016</v>
      </c>
    </row>
    <row r="193" spans="1:18" ht="45" x14ac:dyDescent="0.25">
      <c r="A193" s="3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10" t="s">
        <v>8308</v>
      </c>
      <c r="P193" s="3" t="s">
        <v>8312</v>
      </c>
      <c r="Q193" s="11">
        <f t="shared" si="4"/>
        <v>42239.441412037035</v>
      </c>
      <c r="R193" s="3">
        <f t="shared" si="5"/>
        <v>2015</v>
      </c>
    </row>
    <row r="194" spans="1:18" ht="60" x14ac:dyDescent="0.25">
      <c r="A194" s="3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10" t="s">
        <v>8308</v>
      </c>
      <c r="P194" s="3" t="s">
        <v>8312</v>
      </c>
      <c r="Q194" s="11">
        <f t="shared" si="4"/>
        <v>41899.792037037041</v>
      </c>
      <c r="R194" s="3">
        <f t="shared" si="5"/>
        <v>2014</v>
      </c>
    </row>
    <row r="195" spans="1:18" ht="60" x14ac:dyDescent="0.25">
      <c r="A195" s="3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10" t="s">
        <v>8308</v>
      </c>
      <c r="P195" s="3" t="s">
        <v>8312</v>
      </c>
      <c r="Q195" s="11">
        <f t="shared" ref="Q195:Q258" si="6">(((J195/60)/60)/24)+DATE(1970,1,1)</f>
        <v>41911.934791666667</v>
      </c>
      <c r="R195" s="3">
        <f t="shared" ref="R195:R258" si="7">YEAR(Q195)</f>
        <v>2014</v>
      </c>
    </row>
    <row r="196" spans="1:18" ht="45" x14ac:dyDescent="0.25">
      <c r="A196" s="3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10" t="s">
        <v>8308</v>
      </c>
      <c r="P196" s="3" t="s">
        <v>8312</v>
      </c>
      <c r="Q196" s="11">
        <f t="shared" si="6"/>
        <v>42375.996886574074</v>
      </c>
      <c r="R196" s="3">
        <f t="shared" si="7"/>
        <v>2016</v>
      </c>
    </row>
    <row r="197" spans="1:18" ht="45" x14ac:dyDescent="0.25">
      <c r="A197" s="3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10" t="s">
        <v>8308</v>
      </c>
      <c r="P197" s="3" t="s">
        <v>8312</v>
      </c>
      <c r="Q197" s="11">
        <f t="shared" si="6"/>
        <v>42135.67050925926</v>
      </c>
      <c r="R197" s="3">
        <f t="shared" si="7"/>
        <v>2015</v>
      </c>
    </row>
    <row r="198" spans="1:18" ht="45" x14ac:dyDescent="0.25">
      <c r="A198" s="3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10" t="s">
        <v>8308</v>
      </c>
      <c r="P198" s="3" t="s">
        <v>8312</v>
      </c>
      <c r="Q198" s="11">
        <f t="shared" si="6"/>
        <v>42259.542800925927</v>
      </c>
      <c r="R198" s="3">
        <f t="shared" si="7"/>
        <v>2015</v>
      </c>
    </row>
    <row r="199" spans="1:18" ht="60" x14ac:dyDescent="0.25">
      <c r="A199" s="3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10" t="s">
        <v>8308</v>
      </c>
      <c r="P199" s="3" t="s">
        <v>8312</v>
      </c>
      <c r="Q199" s="11">
        <f t="shared" si="6"/>
        <v>42741.848379629635</v>
      </c>
      <c r="R199" s="3">
        <f t="shared" si="7"/>
        <v>2017</v>
      </c>
    </row>
    <row r="200" spans="1:18" ht="60" x14ac:dyDescent="0.25">
      <c r="A200" s="3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10" t="s">
        <v>8308</v>
      </c>
      <c r="P200" s="3" t="s">
        <v>8312</v>
      </c>
      <c r="Q200" s="11">
        <f t="shared" si="6"/>
        <v>41887.383356481485</v>
      </c>
      <c r="R200" s="3">
        <f t="shared" si="7"/>
        <v>2014</v>
      </c>
    </row>
    <row r="201" spans="1:18" ht="60" x14ac:dyDescent="0.25">
      <c r="A201" s="3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10" t="s">
        <v>8308</v>
      </c>
      <c r="P201" s="3" t="s">
        <v>8312</v>
      </c>
      <c r="Q201" s="11">
        <f t="shared" si="6"/>
        <v>42584.123865740738</v>
      </c>
      <c r="R201" s="3">
        <f t="shared" si="7"/>
        <v>2016</v>
      </c>
    </row>
    <row r="202" spans="1:18" ht="45" x14ac:dyDescent="0.25">
      <c r="A202" s="3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10" t="s">
        <v>8308</v>
      </c>
      <c r="P202" s="3" t="s">
        <v>8312</v>
      </c>
      <c r="Q202" s="11">
        <f t="shared" si="6"/>
        <v>41867.083368055559</v>
      </c>
      <c r="R202" s="3">
        <f t="shared" si="7"/>
        <v>2014</v>
      </c>
    </row>
    <row r="203" spans="1:18" ht="60" x14ac:dyDescent="0.25">
      <c r="A203" s="3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10" t="s">
        <v>8308</v>
      </c>
      <c r="P203" s="3" t="s">
        <v>8312</v>
      </c>
      <c r="Q203" s="11">
        <f t="shared" si="6"/>
        <v>42023.818622685183</v>
      </c>
      <c r="R203" s="3">
        <f t="shared" si="7"/>
        <v>2015</v>
      </c>
    </row>
    <row r="204" spans="1:18" x14ac:dyDescent="0.25">
      <c r="A204" s="3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10" t="s">
        <v>8308</v>
      </c>
      <c r="P204" s="3" t="s">
        <v>8312</v>
      </c>
      <c r="Q204" s="11">
        <f t="shared" si="6"/>
        <v>42255.927824074075</v>
      </c>
      <c r="R204" s="3">
        <f t="shared" si="7"/>
        <v>2015</v>
      </c>
    </row>
    <row r="205" spans="1:18" ht="60" x14ac:dyDescent="0.25">
      <c r="A205" s="3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10" t="s">
        <v>8308</v>
      </c>
      <c r="P205" s="3" t="s">
        <v>8312</v>
      </c>
      <c r="Q205" s="11">
        <f t="shared" si="6"/>
        <v>41973.847962962958</v>
      </c>
      <c r="R205" s="3">
        <f t="shared" si="7"/>
        <v>2014</v>
      </c>
    </row>
    <row r="206" spans="1:18" ht="60" x14ac:dyDescent="0.25">
      <c r="A206" s="3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10" t="s">
        <v>8308</v>
      </c>
      <c r="P206" s="3" t="s">
        <v>8312</v>
      </c>
      <c r="Q206" s="11">
        <f t="shared" si="6"/>
        <v>42556.583368055552</v>
      </c>
      <c r="R206" s="3">
        <f t="shared" si="7"/>
        <v>2016</v>
      </c>
    </row>
    <row r="207" spans="1:18" ht="45" x14ac:dyDescent="0.25">
      <c r="A207" s="3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10" t="s">
        <v>8308</v>
      </c>
      <c r="P207" s="3" t="s">
        <v>8312</v>
      </c>
      <c r="Q207" s="11">
        <f t="shared" si="6"/>
        <v>42248.632199074069</v>
      </c>
      <c r="R207" s="3">
        <f t="shared" si="7"/>
        <v>2015</v>
      </c>
    </row>
    <row r="208" spans="1:18" ht="45" x14ac:dyDescent="0.25">
      <c r="A208" s="3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10" t="s">
        <v>8308</v>
      </c>
      <c r="P208" s="3" t="s">
        <v>8312</v>
      </c>
      <c r="Q208" s="11">
        <f t="shared" si="6"/>
        <v>42567.004432870366</v>
      </c>
      <c r="R208" s="3">
        <f t="shared" si="7"/>
        <v>2016</v>
      </c>
    </row>
    <row r="209" spans="1:18" ht="45" x14ac:dyDescent="0.25">
      <c r="A209" s="3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10" t="s">
        <v>8308</v>
      </c>
      <c r="P209" s="3" t="s">
        <v>8312</v>
      </c>
      <c r="Q209" s="11">
        <f t="shared" si="6"/>
        <v>41978.197199074071</v>
      </c>
      <c r="R209" s="3">
        <f t="shared" si="7"/>
        <v>2014</v>
      </c>
    </row>
    <row r="210" spans="1:18" ht="60" x14ac:dyDescent="0.25">
      <c r="A210" s="3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10" t="s">
        <v>8308</v>
      </c>
      <c r="P210" s="3" t="s">
        <v>8312</v>
      </c>
      <c r="Q210" s="11">
        <f t="shared" si="6"/>
        <v>41959.369988425926</v>
      </c>
      <c r="R210" s="3">
        <f t="shared" si="7"/>
        <v>2014</v>
      </c>
    </row>
    <row r="211" spans="1:18" ht="60" x14ac:dyDescent="0.25">
      <c r="A211" s="3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10" t="s">
        <v>8308</v>
      </c>
      <c r="P211" s="3" t="s">
        <v>8312</v>
      </c>
      <c r="Q211" s="11">
        <f t="shared" si="6"/>
        <v>42165.922858796301</v>
      </c>
      <c r="R211" s="3">
        <f t="shared" si="7"/>
        <v>2015</v>
      </c>
    </row>
    <row r="212" spans="1:18" ht="60" x14ac:dyDescent="0.25">
      <c r="A212" s="3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10" t="s">
        <v>8308</v>
      </c>
      <c r="P212" s="3" t="s">
        <v>8312</v>
      </c>
      <c r="Q212" s="11">
        <f t="shared" si="6"/>
        <v>42249.064722222218</v>
      </c>
      <c r="R212" s="3">
        <f t="shared" si="7"/>
        <v>2015</v>
      </c>
    </row>
    <row r="213" spans="1:18" ht="60" x14ac:dyDescent="0.25">
      <c r="A213" s="3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10" t="s">
        <v>8308</v>
      </c>
      <c r="P213" s="3" t="s">
        <v>8312</v>
      </c>
      <c r="Q213" s="11">
        <f t="shared" si="6"/>
        <v>42236.159918981488</v>
      </c>
      <c r="R213" s="3">
        <f t="shared" si="7"/>
        <v>2015</v>
      </c>
    </row>
    <row r="214" spans="1:18" ht="45" x14ac:dyDescent="0.25">
      <c r="A214" s="3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10" t="s">
        <v>8308</v>
      </c>
      <c r="P214" s="3" t="s">
        <v>8312</v>
      </c>
      <c r="Q214" s="11">
        <f t="shared" si="6"/>
        <v>42416.881018518514</v>
      </c>
      <c r="R214" s="3">
        <f t="shared" si="7"/>
        <v>2016</v>
      </c>
    </row>
    <row r="215" spans="1:18" ht="45" x14ac:dyDescent="0.25">
      <c r="A215" s="3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10" t="s">
        <v>8308</v>
      </c>
      <c r="P215" s="3" t="s">
        <v>8312</v>
      </c>
      <c r="Q215" s="11">
        <f t="shared" si="6"/>
        <v>42202.594293981485</v>
      </c>
      <c r="R215" s="3">
        <f t="shared" si="7"/>
        <v>2015</v>
      </c>
    </row>
    <row r="216" spans="1:18" ht="60" x14ac:dyDescent="0.25">
      <c r="A216" s="3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10" t="s">
        <v>8308</v>
      </c>
      <c r="P216" s="3" t="s">
        <v>8312</v>
      </c>
      <c r="Q216" s="11">
        <f t="shared" si="6"/>
        <v>42009.64061342593</v>
      </c>
      <c r="R216" s="3">
        <f t="shared" si="7"/>
        <v>2015</v>
      </c>
    </row>
    <row r="217" spans="1:18" ht="60" x14ac:dyDescent="0.25">
      <c r="A217" s="3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10" t="s">
        <v>8308</v>
      </c>
      <c r="P217" s="3" t="s">
        <v>8312</v>
      </c>
      <c r="Q217" s="11">
        <f t="shared" si="6"/>
        <v>42375.230115740742</v>
      </c>
      <c r="R217" s="3">
        <f t="shared" si="7"/>
        <v>2016</v>
      </c>
    </row>
    <row r="218" spans="1:18" ht="60" x14ac:dyDescent="0.25">
      <c r="A218" s="3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10" t="s">
        <v>8308</v>
      </c>
      <c r="P218" s="3" t="s">
        <v>8312</v>
      </c>
      <c r="Q218" s="11">
        <f t="shared" si="6"/>
        <v>42066.958761574075</v>
      </c>
      <c r="R218" s="3">
        <f t="shared" si="7"/>
        <v>2015</v>
      </c>
    </row>
    <row r="219" spans="1:18" x14ac:dyDescent="0.25">
      <c r="A219" s="3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10" t="s">
        <v>8308</v>
      </c>
      <c r="P219" s="3" t="s">
        <v>8312</v>
      </c>
      <c r="Q219" s="11">
        <f t="shared" si="6"/>
        <v>41970.64061342593</v>
      </c>
      <c r="R219" s="3">
        <f t="shared" si="7"/>
        <v>2014</v>
      </c>
    </row>
    <row r="220" spans="1:18" ht="60" x14ac:dyDescent="0.25">
      <c r="A220" s="3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10" t="s">
        <v>8308</v>
      </c>
      <c r="P220" s="3" t="s">
        <v>8312</v>
      </c>
      <c r="Q220" s="11">
        <f t="shared" si="6"/>
        <v>42079.628344907411</v>
      </c>
      <c r="R220" s="3">
        <f t="shared" si="7"/>
        <v>2015</v>
      </c>
    </row>
    <row r="221" spans="1:18" ht="45" x14ac:dyDescent="0.25">
      <c r="A221" s="3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10" t="s">
        <v>8308</v>
      </c>
      <c r="P221" s="3" t="s">
        <v>8312</v>
      </c>
      <c r="Q221" s="11">
        <f t="shared" si="6"/>
        <v>42429.326678240745</v>
      </c>
      <c r="R221" s="3">
        <f t="shared" si="7"/>
        <v>2016</v>
      </c>
    </row>
    <row r="222" spans="1:18" ht="45" x14ac:dyDescent="0.25">
      <c r="A222" s="3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10" t="s">
        <v>8308</v>
      </c>
      <c r="P222" s="3" t="s">
        <v>8312</v>
      </c>
      <c r="Q222" s="11">
        <f t="shared" si="6"/>
        <v>42195.643865740742</v>
      </c>
      <c r="R222" s="3">
        <f t="shared" si="7"/>
        <v>2015</v>
      </c>
    </row>
    <row r="223" spans="1:18" ht="30" x14ac:dyDescent="0.25">
      <c r="A223" s="3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10" t="s">
        <v>8308</v>
      </c>
      <c r="P223" s="3" t="s">
        <v>8312</v>
      </c>
      <c r="Q223" s="11">
        <f t="shared" si="6"/>
        <v>42031.837546296301</v>
      </c>
      <c r="R223" s="3">
        <f t="shared" si="7"/>
        <v>2015</v>
      </c>
    </row>
    <row r="224" spans="1:18" ht="60" x14ac:dyDescent="0.25">
      <c r="A224" s="3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10" t="s">
        <v>8308</v>
      </c>
      <c r="P224" s="3" t="s">
        <v>8312</v>
      </c>
      <c r="Q224" s="11">
        <f t="shared" si="6"/>
        <v>42031.769884259258</v>
      </c>
      <c r="R224" s="3">
        <f t="shared" si="7"/>
        <v>2015</v>
      </c>
    </row>
    <row r="225" spans="1:18" ht="60" x14ac:dyDescent="0.25">
      <c r="A225" s="3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10" t="s">
        <v>8308</v>
      </c>
      <c r="P225" s="3" t="s">
        <v>8312</v>
      </c>
      <c r="Q225" s="11">
        <f t="shared" si="6"/>
        <v>42482.048032407409</v>
      </c>
      <c r="R225" s="3">
        <f t="shared" si="7"/>
        <v>2016</v>
      </c>
    </row>
    <row r="226" spans="1:18" ht="60" x14ac:dyDescent="0.25">
      <c r="A226" s="3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10" t="s">
        <v>8308</v>
      </c>
      <c r="P226" s="3" t="s">
        <v>8312</v>
      </c>
      <c r="Q226" s="11">
        <f t="shared" si="6"/>
        <v>42135.235254629632</v>
      </c>
      <c r="R226" s="3">
        <f t="shared" si="7"/>
        <v>2015</v>
      </c>
    </row>
    <row r="227" spans="1:18" ht="45" x14ac:dyDescent="0.25">
      <c r="A227" s="3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10" t="s">
        <v>8308</v>
      </c>
      <c r="P227" s="3" t="s">
        <v>8312</v>
      </c>
      <c r="Q227" s="11">
        <f t="shared" si="6"/>
        <v>42438.961273148147</v>
      </c>
      <c r="R227" s="3">
        <f t="shared" si="7"/>
        <v>2016</v>
      </c>
    </row>
    <row r="228" spans="1:18" ht="45" x14ac:dyDescent="0.25">
      <c r="A228" s="3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10" t="s">
        <v>8308</v>
      </c>
      <c r="P228" s="3" t="s">
        <v>8312</v>
      </c>
      <c r="Q228" s="11">
        <f t="shared" si="6"/>
        <v>42106.666018518517</v>
      </c>
      <c r="R228" s="3">
        <f t="shared" si="7"/>
        <v>2015</v>
      </c>
    </row>
    <row r="229" spans="1:18" ht="45" x14ac:dyDescent="0.25">
      <c r="A229" s="3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10" t="s">
        <v>8308</v>
      </c>
      <c r="P229" s="3" t="s">
        <v>8312</v>
      </c>
      <c r="Q229" s="11">
        <f t="shared" si="6"/>
        <v>42164.893993055557</v>
      </c>
      <c r="R229" s="3">
        <f t="shared" si="7"/>
        <v>2015</v>
      </c>
    </row>
    <row r="230" spans="1:18" ht="30" x14ac:dyDescent="0.25">
      <c r="A230" s="3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10" t="s">
        <v>8308</v>
      </c>
      <c r="P230" s="3" t="s">
        <v>8312</v>
      </c>
      <c r="Q230" s="11">
        <f t="shared" si="6"/>
        <v>42096.686400462961</v>
      </c>
      <c r="R230" s="3">
        <f t="shared" si="7"/>
        <v>2015</v>
      </c>
    </row>
    <row r="231" spans="1:18" ht="60" x14ac:dyDescent="0.25">
      <c r="A231" s="3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10" t="s">
        <v>8308</v>
      </c>
      <c r="P231" s="3" t="s">
        <v>8312</v>
      </c>
      <c r="Q231" s="11">
        <f t="shared" si="6"/>
        <v>42383.933993055558</v>
      </c>
      <c r="R231" s="3">
        <f t="shared" si="7"/>
        <v>2016</v>
      </c>
    </row>
    <row r="232" spans="1:18" ht="60" x14ac:dyDescent="0.25">
      <c r="A232" s="3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10" t="s">
        <v>8308</v>
      </c>
      <c r="P232" s="3" t="s">
        <v>8312</v>
      </c>
      <c r="Q232" s="11">
        <f t="shared" si="6"/>
        <v>42129.777210648142</v>
      </c>
      <c r="R232" s="3">
        <f t="shared" si="7"/>
        <v>2015</v>
      </c>
    </row>
    <row r="233" spans="1:18" ht="60" x14ac:dyDescent="0.25">
      <c r="A233" s="3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10" t="s">
        <v>8308</v>
      </c>
      <c r="P233" s="3" t="s">
        <v>8312</v>
      </c>
      <c r="Q233" s="11">
        <f t="shared" si="6"/>
        <v>42341.958923611113</v>
      </c>
      <c r="R233" s="3">
        <f t="shared" si="7"/>
        <v>2015</v>
      </c>
    </row>
    <row r="234" spans="1:18" ht="60" x14ac:dyDescent="0.25">
      <c r="A234" s="3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10" t="s">
        <v>8308</v>
      </c>
      <c r="P234" s="3" t="s">
        <v>8312</v>
      </c>
      <c r="Q234" s="11">
        <f t="shared" si="6"/>
        <v>42032.82576388889</v>
      </c>
      <c r="R234" s="3">
        <f t="shared" si="7"/>
        <v>2015</v>
      </c>
    </row>
    <row r="235" spans="1:18" ht="45" x14ac:dyDescent="0.25">
      <c r="A235" s="3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10" t="s">
        <v>8308</v>
      </c>
      <c r="P235" s="3" t="s">
        <v>8312</v>
      </c>
      <c r="Q235" s="11">
        <f t="shared" si="6"/>
        <v>42612.911712962959</v>
      </c>
      <c r="R235" s="3">
        <f t="shared" si="7"/>
        <v>2016</v>
      </c>
    </row>
    <row r="236" spans="1:18" ht="60" x14ac:dyDescent="0.25">
      <c r="A236" s="3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10" t="s">
        <v>8308</v>
      </c>
      <c r="P236" s="3" t="s">
        <v>8312</v>
      </c>
      <c r="Q236" s="11">
        <f t="shared" si="6"/>
        <v>42136.035405092596</v>
      </c>
      <c r="R236" s="3">
        <f t="shared" si="7"/>
        <v>2015</v>
      </c>
    </row>
    <row r="237" spans="1:18" ht="45" x14ac:dyDescent="0.25">
      <c r="A237" s="3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10" t="s">
        <v>8308</v>
      </c>
      <c r="P237" s="3" t="s">
        <v>8312</v>
      </c>
      <c r="Q237" s="11">
        <f t="shared" si="6"/>
        <v>42164.908530092594</v>
      </c>
      <c r="R237" s="3">
        <f t="shared" si="7"/>
        <v>2015</v>
      </c>
    </row>
    <row r="238" spans="1:18" ht="60" x14ac:dyDescent="0.25">
      <c r="A238" s="3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10" t="s">
        <v>8308</v>
      </c>
      <c r="P238" s="3" t="s">
        <v>8312</v>
      </c>
      <c r="Q238" s="11">
        <f t="shared" si="6"/>
        <v>42321.08447916666</v>
      </c>
      <c r="R238" s="3">
        <f t="shared" si="7"/>
        <v>2015</v>
      </c>
    </row>
    <row r="239" spans="1:18" ht="30" x14ac:dyDescent="0.25">
      <c r="A239" s="3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10" t="s">
        <v>8308</v>
      </c>
      <c r="P239" s="3" t="s">
        <v>8312</v>
      </c>
      <c r="Q239" s="11">
        <f t="shared" si="6"/>
        <v>42377.577187499999</v>
      </c>
      <c r="R239" s="3">
        <f t="shared" si="7"/>
        <v>2016</v>
      </c>
    </row>
    <row r="240" spans="1:18" ht="60" x14ac:dyDescent="0.25">
      <c r="A240" s="3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10" t="s">
        <v>8308</v>
      </c>
      <c r="P240" s="3" t="s">
        <v>8312</v>
      </c>
      <c r="Q240" s="11">
        <f t="shared" si="6"/>
        <v>42713.962499999994</v>
      </c>
      <c r="R240" s="3">
        <f t="shared" si="7"/>
        <v>2016</v>
      </c>
    </row>
    <row r="241" spans="1:18" ht="45" x14ac:dyDescent="0.25">
      <c r="A241" s="3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10" t="s">
        <v>8308</v>
      </c>
      <c r="P241" s="3" t="s">
        <v>8312</v>
      </c>
      <c r="Q241" s="11">
        <f t="shared" si="6"/>
        <v>42297.110300925924</v>
      </c>
      <c r="R241" s="3">
        <f t="shared" si="7"/>
        <v>2015</v>
      </c>
    </row>
    <row r="242" spans="1:18" ht="60" x14ac:dyDescent="0.25">
      <c r="A242" s="3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10" t="s">
        <v>8308</v>
      </c>
      <c r="P242" s="3" t="s">
        <v>8313</v>
      </c>
      <c r="Q242" s="11">
        <f t="shared" si="6"/>
        <v>41354.708460648151</v>
      </c>
      <c r="R242" s="3">
        <f t="shared" si="7"/>
        <v>2013</v>
      </c>
    </row>
    <row r="243" spans="1:18" ht="60" x14ac:dyDescent="0.25">
      <c r="A243" s="3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10" t="s">
        <v>8308</v>
      </c>
      <c r="P243" s="3" t="s">
        <v>8313</v>
      </c>
      <c r="Q243" s="11">
        <f t="shared" si="6"/>
        <v>41949.697962962964</v>
      </c>
      <c r="R243" s="3">
        <f t="shared" si="7"/>
        <v>2014</v>
      </c>
    </row>
    <row r="244" spans="1:18" ht="45" x14ac:dyDescent="0.25">
      <c r="A244" s="3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10" t="s">
        <v>8308</v>
      </c>
      <c r="P244" s="3" t="s">
        <v>8313</v>
      </c>
      <c r="Q244" s="11">
        <f t="shared" si="6"/>
        <v>40862.492939814816</v>
      </c>
      <c r="R244" s="3">
        <f t="shared" si="7"/>
        <v>2011</v>
      </c>
    </row>
    <row r="245" spans="1:18" ht="45" x14ac:dyDescent="0.25">
      <c r="A245" s="3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10" t="s">
        <v>8308</v>
      </c>
      <c r="P245" s="3" t="s">
        <v>8313</v>
      </c>
      <c r="Q245" s="11">
        <f t="shared" si="6"/>
        <v>41662.047500000001</v>
      </c>
      <c r="R245" s="3">
        <f t="shared" si="7"/>
        <v>2014</v>
      </c>
    </row>
    <row r="246" spans="1:18" ht="60" x14ac:dyDescent="0.25">
      <c r="A246" s="3">
        <v>244</v>
      </c>
      <c r="B246" s="12">
        <v>39756</v>
      </c>
      <c r="C246" s="7" t="s">
        <v>4354</v>
      </c>
      <c r="D246" s="8">
        <v>3500</v>
      </c>
      <c r="E246" s="9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10" t="s">
        <v>8308</v>
      </c>
      <c r="P246" s="3" t="s">
        <v>8313</v>
      </c>
      <c r="Q246" s="11">
        <f t="shared" si="6"/>
        <v>40213.323599537034</v>
      </c>
      <c r="R246" s="3">
        <f t="shared" si="7"/>
        <v>2010</v>
      </c>
    </row>
    <row r="247" spans="1:18" ht="60" x14ac:dyDescent="0.25">
      <c r="A247" s="3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10" t="s">
        <v>8308</v>
      </c>
      <c r="P247" s="3" t="s">
        <v>8313</v>
      </c>
      <c r="Q247" s="11">
        <f t="shared" si="6"/>
        <v>41107.053067129629</v>
      </c>
      <c r="R247" s="3">
        <f t="shared" si="7"/>
        <v>2012</v>
      </c>
    </row>
    <row r="248" spans="1:18" ht="45" x14ac:dyDescent="0.25">
      <c r="A248" s="3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10" t="s">
        <v>8308</v>
      </c>
      <c r="P248" s="3" t="s">
        <v>8313</v>
      </c>
      <c r="Q248" s="11">
        <f t="shared" si="6"/>
        <v>40480.363483796296</v>
      </c>
      <c r="R248" s="3">
        <f t="shared" si="7"/>
        <v>2010</v>
      </c>
    </row>
    <row r="249" spans="1:18" ht="60" x14ac:dyDescent="0.25">
      <c r="A249" s="3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10" t="s">
        <v>8308</v>
      </c>
      <c r="P249" s="3" t="s">
        <v>8313</v>
      </c>
      <c r="Q249" s="11">
        <f t="shared" si="6"/>
        <v>40430.604328703703</v>
      </c>
      <c r="R249" s="3">
        <f t="shared" si="7"/>
        <v>2010</v>
      </c>
    </row>
    <row r="250" spans="1:18" ht="60" x14ac:dyDescent="0.25">
      <c r="A250" s="3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10" t="s">
        <v>8308</v>
      </c>
      <c r="P250" s="3" t="s">
        <v>8313</v>
      </c>
      <c r="Q250" s="11">
        <f t="shared" si="6"/>
        <v>40870.774409722224</v>
      </c>
      <c r="R250" s="3">
        <f t="shared" si="7"/>
        <v>2011</v>
      </c>
    </row>
    <row r="251" spans="1:18" ht="60" x14ac:dyDescent="0.25">
      <c r="A251" s="3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10" t="s">
        <v>8308</v>
      </c>
      <c r="P251" s="3" t="s">
        <v>8313</v>
      </c>
      <c r="Q251" s="11">
        <f t="shared" si="6"/>
        <v>40332.923842592594</v>
      </c>
      <c r="R251" s="3">
        <f t="shared" si="7"/>
        <v>2010</v>
      </c>
    </row>
    <row r="252" spans="1:18" ht="60" x14ac:dyDescent="0.25">
      <c r="A252" s="3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10" t="s">
        <v>8308</v>
      </c>
      <c r="P252" s="3" t="s">
        <v>8313</v>
      </c>
      <c r="Q252" s="11">
        <f t="shared" si="6"/>
        <v>41401.565868055557</v>
      </c>
      <c r="R252" s="3">
        <f t="shared" si="7"/>
        <v>2013</v>
      </c>
    </row>
    <row r="253" spans="1:18" ht="45" x14ac:dyDescent="0.25">
      <c r="A253" s="3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10" t="s">
        <v>8308</v>
      </c>
      <c r="P253" s="3" t="s">
        <v>8313</v>
      </c>
      <c r="Q253" s="11">
        <f t="shared" si="6"/>
        <v>41013.787569444445</v>
      </c>
      <c r="R253" s="3">
        <f t="shared" si="7"/>
        <v>2012</v>
      </c>
    </row>
    <row r="254" spans="1:18" ht="45" x14ac:dyDescent="0.25">
      <c r="A254" s="3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10" t="s">
        <v>8308</v>
      </c>
      <c r="P254" s="3" t="s">
        <v>8313</v>
      </c>
      <c r="Q254" s="11">
        <f t="shared" si="6"/>
        <v>40266.662708333337</v>
      </c>
      <c r="R254" s="3">
        <f t="shared" si="7"/>
        <v>2010</v>
      </c>
    </row>
    <row r="255" spans="1:18" ht="60" x14ac:dyDescent="0.25">
      <c r="A255" s="3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10" t="s">
        <v>8308</v>
      </c>
      <c r="P255" s="3" t="s">
        <v>8313</v>
      </c>
      <c r="Q255" s="11">
        <f t="shared" si="6"/>
        <v>40924.650868055556</v>
      </c>
      <c r="R255" s="3">
        <f t="shared" si="7"/>
        <v>2012</v>
      </c>
    </row>
    <row r="256" spans="1:18" ht="45" x14ac:dyDescent="0.25">
      <c r="A256" s="3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10" t="s">
        <v>8308</v>
      </c>
      <c r="P256" s="3" t="s">
        <v>8313</v>
      </c>
      <c r="Q256" s="11">
        <f t="shared" si="6"/>
        <v>42263.952662037031</v>
      </c>
      <c r="R256" s="3">
        <f t="shared" si="7"/>
        <v>2015</v>
      </c>
    </row>
    <row r="257" spans="1:18" ht="30" x14ac:dyDescent="0.25">
      <c r="A257" s="3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10" t="s">
        <v>8308</v>
      </c>
      <c r="P257" s="3" t="s">
        <v>8313</v>
      </c>
      <c r="Q257" s="11">
        <f t="shared" si="6"/>
        <v>40588.526412037041</v>
      </c>
      <c r="R257" s="3">
        <f t="shared" si="7"/>
        <v>2011</v>
      </c>
    </row>
    <row r="258" spans="1:18" ht="60" x14ac:dyDescent="0.25">
      <c r="A258" s="3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10" t="s">
        <v>8308</v>
      </c>
      <c r="P258" s="3" t="s">
        <v>8313</v>
      </c>
      <c r="Q258" s="11">
        <f t="shared" si="6"/>
        <v>41319.769293981481</v>
      </c>
      <c r="R258" s="3">
        <f t="shared" si="7"/>
        <v>2013</v>
      </c>
    </row>
    <row r="259" spans="1:18" ht="60" x14ac:dyDescent="0.25">
      <c r="A259" s="3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10" t="s">
        <v>8308</v>
      </c>
      <c r="P259" s="3" t="s">
        <v>8313</v>
      </c>
      <c r="Q259" s="11">
        <f t="shared" ref="Q259:Q322" si="8">(((J259/60)/60)/24)+DATE(1970,1,1)</f>
        <v>42479.626875000002</v>
      </c>
      <c r="R259" s="3">
        <f t="shared" ref="R259:R322" si="9">YEAR(Q259)</f>
        <v>2016</v>
      </c>
    </row>
    <row r="260" spans="1:18" ht="60" x14ac:dyDescent="0.25">
      <c r="A260" s="3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10" t="s">
        <v>8308</v>
      </c>
      <c r="P260" s="3" t="s">
        <v>8313</v>
      </c>
      <c r="Q260" s="11">
        <f t="shared" si="8"/>
        <v>40682.051689814813</v>
      </c>
      <c r="R260" s="3">
        <f t="shared" si="9"/>
        <v>2011</v>
      </c>
    </row>
    <row r="261" spans="1:18" ht="60" x14ac:dyDescent="0.25">
      <c r="A261" s="3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10" t="s">
        <v>8308</v>
      </c>
      <c r="P261" s="3" t="s">
        <v>8313</v>
      </c>
      <c r="Q261" s="11">
        <f t="shared" si="8"/>
        <v>42072.738067129627</v>
      </c>
      <c r="R261" s="3">
        <f t="shared" si="9"/>
        <v>2015</v>
      </c>
    </row>
    <row r="262" spans="1:18" ht="45" x14ac:dyDescent="0.25">
      <c r="A262" s="3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10" t="s">
        <v>8308</v>
      </c>
      <c r="P262" s="3" t="s">
        <v>8313</v>
      </c>
      <c r="Q262" s="11">
        <f t="shared" si="8"/>
        <v>40330.755543981482</v>
      </c>
      <c r="R262" s="3">
        <f t="shared" si="9"/>
        <v>2010</v>
      </c>
    </row>
    <row r="263" spans="1:18" ht="45" x14ac:dyDescent="0.25">
      <c r="A263" s="3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10" t="s">
        <v>8308</v>
      </c>
      <c r="P263" s="3" t="s">
        <v>8313</v>
      </c>
      <c r="Q263" s="11">
        <f t="shared" si="8"/>
        <v>41017.885462962964</v>
      </c>
      <c r="R263" s="3">
        <f t="shared" si="9"/>
        <v>2012</v>
      </c>
    </row>
    <row r="264" spans="1:18" ht="30" x14ac:dyDescent="0.25">
      <c r="A264" s="3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10" t="s">
        <v>8308</v>
      </c>
      <c r="P264" s="3" t="s">
        <v>8313</v>
      </c>
      <c r="Q264" s="11">
        <f t="shared" si="8"/>
        <v>40555.24800925926</v>
      </c>
      <c r="R264" s="3">
        <f t="shared" si="9"/>
        <v>2011</v>
      </c>
    </row>
    <row r="265" spans="1:18" ht="60" x14ac:dyDescent="0.25">
      <c r="A265" s="3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10" t="s">
        <v>8308</v>
      </c>
      <c r="P265" s="3" t="s">
        <v>8313</v>
      </c>
      <c r="Q265" s="11">
        <f t="shared" si="8"/>
        <v>41149.954791666663</v>
      </c>
      <c r="R265" s="3">
        <f t="shared" si="9"/>
        <v>2012</v>
      </c>
    </row>
    <row r="266" spans="1:18" ht="60" x14ac:dyDescent="0.25">
      <c r="A266" s="3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10" t="s">
        <v>8308</v>
      </c>
      <c r="P266" s="3" t="s">
        <v>8313</v>
      </c>
      <c r="Q266" s="11">
        <f t="shared" si="8"/>
        <v>41010.620312500003</v>
      </c>
      <c r="R266" s="3">
        <f t="shared" si="9"/>
        <v>2012</v>
      </c>
    </row>
    <row r="267" spans="1:18" ht="60" x14ac:dyDescent="0.25">
      <c r="A267" s="3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10" t="s">
        <v>8308</v>
      </c>
      <c r="P267" s="3" t="s">
        <v>8313</v>
      </c>
      <c r="Q267" s="11">
        <f t="shared" si="8"/>
        <v>40267.245717592588</v>
      </c>
      <c r="R267" s="3">
        <f t="shared" si="9"/>
        <v>2010</v>
      </c>
    </row>
    <row r="268" spans="1:18" ht="60" x14ac:dyDescent="0.25">
      <c r="A268" s="3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10" t="s">
        <v>8308</v>
      </c>
      <c r="P268" s="3" t="s">
        <v>8313</v>
      </c>
      <c r="Q268" s="11">
        <f t="shared" si="8"/>
        <v>40205.174849537041</v>
      </c>
      <c r="R268" s="3">
        <f t="shared" si="9"/>
        <v>2010</v>
      </c>
    </row>
    <row r="269" spans="1:18" ht="45" x14ac:dyDescent="0.25">
      <c r="A269" s="3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10" t="s">
        <v>8308</v>
      </c>
      <c r="P269" s="3" t="s">
        <v>8313</v>
      </c>
      <c r="Q269" s="11">
        <f t="shared" si="8"/>
        <v>41785.452534722222</v>
      </c>
      <c r="R269" s="3">
        <f t="shared" si="9"/>
        <v>2014</v>
      </c>
    </row>
    <row r="270" spans="1:18" ht="60" x14ac:dyDescent="0.25">
      <c r="A270" s="3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10" t="s">
        <v>8308</v>
      </c>
      <c r="P270" s="3" t="s">
        <v>8313</v>
      </c>
      <c r="Q270" s="11">
        <f t="shared" si="8"/>
        <v>40809.15252314815</v>
      </c>
      <c r="R270" s="3">
        <f t="shared" si="9"/>
        <v>2011</v>
      </c>
    </row>
    <row r="271" spans="1:18" ht="60" x14ac:dyDescent="0.25">
      <c r="A271" s="3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10" t="s">
        <v>8308</v>
      </c>
      <c r="P271" s="3" t="s">
        <v>8313</v>
      </c>
      <c r="Q271" s="11">
        <f t="shared" si="8"/>
        <v>42758.197013888886</v>
      </c>
      <c r="R271" s="3">
        <f t="shared" si="9"/>
        <v>2017</v>
      </c>
    </row>
    <row r="272" spans="1:18" ht="45" x14ac:dyDescent="0.25">
      <c r="A272" s="3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10" t="s">
        <v>8308</v>
      </c>
      <c r="P272" s="3" t="s">
        <v>8313</v>
      </c>
      <c r="Q272" s="11">
        <f t="shared" si="8"/>
        <v>40637.866550925923</v>
      </c>
      <c r="R272" s="3">
        <f t="shared" si="9"/>
        <v>2011</v>
      </c>
    </row>
    <row r="273" spans="1:18" ht="60" x14ac:dyDescent="0.25">
      <c r="A273" s="3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10" t="s">
        <v>8308</v>
      </c>
      <c r="P273" s="3" t="s">
        <v>8313</v>
      </c>
      <c r="Q273" s="11">
        <f t="shared" si="8"/>
        <v>41612.10024305556</v>
      </c>
      <c r="R273" s="3">
        <f t="shared" si="9"/>
        <v>2013</v>
      </c>
    </row>
    <row r="274" spans="1:18" ht="60" x14ac:dyDescent="0.25">
      <c r="A274" s="3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10" t="s">
        <v>8308</v>
      </c>
      <c r="P274" s="3" t="s">
        <v>8313</v>
      </c>
      <c r="Q274" s="11">
        <f t="shared" si="8"/>
        <v>40235.900358796294</v>
      </c>
      <c r="R274" s="3">
        <f t="shared" si="9"/>
        <v>2010</v>
      </c>
    </row>
    <row r="275" spans="1:18" ht="60" x14ac:dyDescent="0.25">
      <c r="A275" s="3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10" t="s">
        <v>8308</v>
      </c>
      <c r="P275" s="3" t="s">
        <v>8313</v>
      </c>
      <c r="Q275" s="11">
        <f t="shared" si="8"/>
        <v>40697.498449074075</v>
      </c>
      <c r="R275" s="3">
        <f t="shared" si="9"/>
        <v>2011</v>
      </c>
    </row>
    <row r="276" spans="1:18" ht="60" x14ac:dyDescent="0.25">
      <c r="A276" s="3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10" t="s">
        <v>8308</v>
      </c>
      <c r="P276" s="3" t="s">
        <v>8313</v>
      </c>
      <c r="Q276" s="11">
        <f t="shared" si="8"/>
        <v>40969.912372685183</v>
      </c>
      <c r="R276" s="3">
        <f t="shared" si="9"/>
        <v>2012</v>
      </c>
    </row>
    <row r="277" spans="1:18" ht="45" x14ac:dyDescent="0.25">
      <c r="A277" s="3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10" t="s">
        <v>8308</v>
      </c>
      <c r="P277" s="3" t="s">
        <v>8313</v>
      </c>
      <c r="Q277" s="11">
        <f t="shared" si="8"/>
        <v>41193.032013888893</v>
      </c>
      <c r="R277" s="3">
        <f t="shared" si="9"/>
        <v>2012</v>
      </c>
    </row>
    <row r="278" spans="1:18" ht="60" x14ac:dyDescent="0.25">
      <c r="A278" s="3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10" t="s">
        <v>8308</v>
      </c>
      <c r="P278" s="3" t="s">
        <v>8313</v>
      </c>
      <c r="Q278" s="11">
        <f t="shared" si="8"/>
        <v>40967.081874999996</v>
      </c>
      <c r="R278" s="3">
        <f t="shared" si="9"/>
        <v>2012</v>
      </c>
    </row>
    <row r="279" spans="1:18" ht="60" x14ac:dyDescent="0.25">
      <c r="A279" s="3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10" t="s">
        <v>8308</v>
      </c>
      <c r="P279" s="3" t="s">
        <v>8313</v>
      </c>
      <c r="Q279" s="11">
        <f t="shared" si="8"/>
        <v>42117.891423611116</v>
      </c>
      <c r="R279" s="3">
        <f t="shared" si="9"/>
        <v>2015</v>
      </c>
    </row>
    <row r="280" spans="1:18" ht="45" x14ac:dyDescent="0.25">
      <c r="A280" s="3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10" t="s">
        <v>8308</v>
      </c>
      <c r="P280" s="3" t="s">
        <v>8313</v>
      </c>
      <c r="Q280" s="11">
        <f t="shared" si="8"/>
        <v>41164.040960648148</v>
      </c>
      <c r="R280" s="3">
        <f t="shared" si="9"/>
        <v>2012</v>
      </c>
    </row>
    <row r="281" spans="1:18" ht="60" x14ac:dyDescent="0.25">
      <c r="A281" s="3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10" t="s">
        <v>8308</v>
      </c>
      <c r="P281" s="3" t="s">
        <v>8313</v>
      </c>
      <c r="Q281" s="11">
        <f t="shared" si="8"/>
        <v>42759.244166666671</v>
      </c>
      <c r="R281" s="3">
        <f t="shared" si="9"/>
        <v>2017</v>
      </c>
    </row>
    <row r="282" spans="1:18" ht="60" x14ac:dyDescent="0.25">
      <c r="A282" s="3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10" t="s">
        <v>8308</v>
      </c>
      <c r="P282" s="3" t="s">
        <v>8313</v>
      </c>
      <c r="Q282" s="11">
        <f t="shared" si="8"/>
        <v>41744.590682870366</v>
      </c>
      <c r="R282" s="3">
        <f t="shared" si="9"/>
        <v>2014</v>
      </c>
    </row>
    <row r="283" spans="1:18" ht="60" x14ac:dyDescent="0.25">
      <c r="A283" s="3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10" t="s">
        <v>8308</v>
      </c>
      <c r="P283" s="3" t="s">
        <v>8313</v>
      </c>
      <c r="Q283" s="11">
        <f t="shared" si="8"/>
        <v>39950.163344907407</v>
      </c>
      <c r="R283" s="3">
        <f t="shared" si="9"/>
        <v>2009</v>
      </c>
    </row>
    <row r="284" spans="1:18" ht="45" x14ac:dyDescent="0.25">
      <c r="A284" s="3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10" t="s">
        <v>8308</v>
      </c>
      <c r="P284" s="3" t="s">
        <v>8313</v>
      </c>
      <c r="Q284" s="11">
        <f t="shared" si="8"/>
        <v>40194.920046296298</v>
      </c>
      <c r="R284" s="3">
        <f t="shared" si="9"/>
        <v>2010</v>
      </c>
    </row>
    <row r="285" spans="1:18" ht="30" x14ac:dyDescent="0.25">
      <c r="A285" s="3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10" t="s">
        <v>8308</v>
      </c>
      <c r="P285" s="3" t="s">
        <v>8313</v>
      </c>
      <c r="Q285" s="11">
        <f t="shared" si="8"/>
        <v>40675.71</v>
      </c>
      <c r="R285" s="3">
        <f t="shared" si="9"/>
        <v>2011</v>
      </c>
    </row>
    <row r="286" spans="1:18" ht="60" x14ac:dyDescent="0.25">
      <c r="A286" s="3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10" t="s">
        <v>8308</v>
      </c>
      <c r="P286" s="3" t="s">
        <v>8313</v>
      </c>
      <c r="Q286" s="11">
        <f t="shared" si="8"/>
        <v>40904.738194444442</v>
      </c>
      <c r="R286" s="3">
        <f t="shared" si="9"/>
        <v>2011</v>
      </c>
    </row>
    <row r="287" spans="1:18" ht="45" x14ac:dyDescent="0.25">
      <c r="A287" s="3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10" t="s">
        <v>8308</v>
      </c>
      <c r="P287" s="3" t="s">
        <v>8313</v>
      </c>
      <c r="Q287" s="11">
        <f t="shared" si="8"/>
        <v>41506.756111111114</v>
      </c>
      <c r="R287" s="3">
        <f t="shared" si="9"/>
        <v>2013</v>
      </c>
    </row>
    <row r="288" spans="1:18" ht="60" x14ac:dyDescent="0.25">
      <c r="A288" s="3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10" t="s">
        <v>8308</v>
      </c>
      <c r="P288" s="3" t="s">
        <v>8313</v>
      </c>
      <c r="Q288" s="11">
        <f t="shared" si="8"/>
        <v>41313.816249999996</v>
      </c>
      <c r="R288" s="3">
        <f t="shared" si="9"/>
        <v>2013</v>
      </c>
    </row>
    <row r="289" spans="1:18" ht="30" x14ac:dyDescent="0.25">
      <c r="A289" s="3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10" t="s">
        <v>8308</v>
      </c>
      <c r="P289" s="3" t="s">
        <v>8313</v>
      </c>
      <c r="Q289" s="11">
        <f t="shared" si="8"/>
        <v>41184.277986111112</v>
      </c>
      <c r="R289" s="3">
        <f t="shared" si="9"/>
        <v>2012</v>
      </c>
    </row>
    <row r="290" spans="1:18" ht="60" x14ac:dyDescent="0.25">
      <c r="A290" s="3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10" t="s">
        <v>8308</v>
      </c>
      <c r="P290" s="3" t="s">
        <v>8313</v>
      </c>
      <c r="Q290" s="11">
        <f t="shared" si="8"/>
        <v>41051.168900462959</v>
      </c>
      <c r="R290" s="3">
        <f t="shared" si="9"/>
        <v>2012</v>
      </c>
    </row>
    <row r="291" spans="1:18" ht="60" x14ac:dyDescent="0.25">
      <c r="A291" s="3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10" t="s">
        <v>8308</v>
      </c>
      <c r="P291" s="3" t="s">
        <v>8313</v>
      </c>
      <c r="Q291" s="11">
        <f t="shared" si="8"/>
        <v>41550.456412037034</v>
      </c>
      <c r="R291" s="3">
        <f t="shared" si="9"/>
        <v>2013</v>
      </c>
    </row>
    <row r="292" spans="1:18" ht="45" x14ac:dyDescent="0.25">
      <c r="A292" s="3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10" t="s">
        <v>8308</v>
      </c>
      <c r="P292" s="3" t="s">
        <v>8313</v>
      </c>
      <c r="Q292" s="11">
        <f t="shared" si="8"/>
        <v>40526.36917824074</v>
      </c>
      <c r="R292" s="3">
        <f t="shared" si="9"/>
        <v>2010</v>
      </c>
    </row>
    <row r="293" spans="1:18" ht="45" x14ac:dyDescent="0.25">
      <c r="A293" s="3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10" t="s">
        <v>8308</v>
      </c>
      <c r="P293" s="3" t="s">
        <v>8313</v>
      </c>
      <c r="Q293" s="11">
        <f t="shared" si="8"/>
        <v>41376.769050925926</v>
      </c>
      <c r="R293" s="3">
        <f t="shared" si="9"/>
        <v>2013</v>
      </c>
    </row>
    <row r="294" spans="1:18" ht="60" x14ac:dyDescent="0.25">
      <c r="A294" s="3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10" t="s">
        <v>8308</v>
      </c>
      <c r="P294" s="3" t="s">
        <v>8313</v>
      </c>
      <c r="Q294" s="11">
        <f t="shared" si="8"/>
        <v>40812.803229166668</v>
      </c>
      <c r="R294" s="3">
        <f t="shared" si="9"/>
        <v>2011</v>
      </c>
    </row>
    <row r="295" spans="1:18" ht="60" x14ac:dyDescent="0.25">
      <c r="A295" s="3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10" t="s">
        <v>8308</v>
      </c>
      <c r="P295" s="3" t="s">
        <v>8313</v>
      </c>
      <c r="Q295" s="11">
        <f t="shared" si="8"/>
        <v>41719.667986111112</v>
      </c>
      <c r="R295" s="3">
        <f t="shared" si="9"/>
        <v>2014</v>
      </c>
    </row>
    <row r="296" spans="1:18" ht="90" x14ac:dyDescent="0.25">
      <c r="A296" s="3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10" t="s">
        <v>8308</v>
      </c>
      <c r="P296" s="3" t="s">
        <v>8313</v>
      </c>
      <c r="Q296" s="11">
        <f t="shared" si="8"/>
        <v>40343.084421296298</v>
      </c>
      <c r="R296" s="3">
        <f t="shared" si="9"/>
        <v>2010</v>
      </c>
    </row>
    <row r="297" spans="1:18" ht="60" x14ac:dyDescent="0.25">
      <c r="A297" s="3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10" t="s">
        <v>8308</v>
      </c>
      <c r="P297" s="3" t="s">
        <v>8313</v>
      </c>
      <c r="Q297" s="11">
        <f t="shared" si="8"/>
        <v>41519.004733796297</v>
      </c>
      <c r="R297" s="3">
        <f t="shared" si="9"/>
        <v>2013</v>
      </c>
    </row>
    <row r="298" spans="1:18" ht="45" x14ac:dyDescent="0.25">
      <c r="A298" s="3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10" t="s">
        <v>8308</v>
      </c>
      <c r="P298" s="3" t="s">
        <v>8313</v>
      </c>
      <c r="Q298" s="11">
        <f t="shared" si="8"/>
        <v>41134.475497685184</v>
      </c>
      <c r="R298" s="3">
        <f t="shared" si="9"/>
        <v>2012</v>
      </c>
    </row>
    <row r="299" spans="1:18" ht="60" x14ac:dyDescent="0.25">
      <c r="A299" s="3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10" t="s">
        <v>8308</v>
      </c>
      <c r="P299" s="3" t="s">
        <v>8313</v>
      </c>
      <c r="Q299" s="11">
        <f t="shared" si="8"/>
        <v>42089.72802083334</v>
      </c>
      <c r="R299" s="3">
        <f t="shared" si="9"/>
        <v>2015</v>
      </c>
    </row>
    <row r="300" spans="1:18" ht="30" x14ac:dyDescent="0.25">
      <c r="A300" s="3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10" t="s">
        <v>8308</v>
      </c>
      <c r="P300" s="3" t="s">
        <v>8313</v>
      </c>
      <c r="Q300" s="11">
        <f t="shared" si="8"/>
        <v>41709.463518518518</v>
      </c>
      <c r="R300" s="3">
        <f t="shared" si="9"/>
        <v>2014</v>
      </c>
    </row>
    <row r="301" spans="1:18" ht="60" x14ac:dyDescent="0.25">
      <c r="A301" s="3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10" t="s">
        <v>8308</v>
      </c>
      <c r="P301" s="3" t="s">
        <v>8313</v>
      </c>
      <c r="Q301" s="11">
        <f t="shared" si="8"/>
        <v>40469.225231481483</v>
      </c>
      <c r="R301" s="3">
        <f t="shared" si="9"/>
        <v>2010</v>
      </c>
    </row>
    <row r="302" spans="1:18" ht="60" x14ac:dyDescent="0.25">
      <c r="A302" s="3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10" t="s">
        <v>8308</v>
      </c>
      <c r="P302" s="3" t="s">
        <v>8313</v>
      </c>
      <c r="Q302" s="11">
        <f t="shared" si="8"/>
        <v>40626.959930555553</v>
      </c>
      <c r="R302" s="3">
        <f t="shared" si="9"/>
        <v>2011</v>
      </c>
    </row>
    <row r="303" spans="1:18" ht="45" x14ac:dyDescent="0.25">
      <c r="A303" s="3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10" t="s">
        <v>8308</v>
      </c>
      <c r="P303" s="3" t="s">
        <v>8313</v>
      </c>
      <c r="Q303" s="11">
        <f t="shared" si="8"/>
        <v>41312.737673611111</v>
      </c>
      <c r="R303" s="3">
        <f t="shared" si="9"/>
        <v>2013</v>
      </c>
    </row>
    <row r="304" spans="1:18" ht="60" x14ac:dyDescent="0.25">
      <c r="A304" s="3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10" t="s">
        <v>8308</v>
      </c>
      <c r="P304" s="3" t="s">
        <v>8313</v>
      </c>
      <c r="Q304" s="11">
        <f t="shared" si="8"/>
        <v>40933.856921296298</v>
      </c>
      <c r="R304" s="3">
        <f t="shared" si="9"/>
        <v>2012</v>
      </c>
    </row>
    <row r="305" spans="1:18" ht="45" x14ac:dyDescent="0.25">
      <c r="A305" s="3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10" t="s">
        <v>8308</v>
      </c>
      <c r="P305" s="3" t="s">
        <v>8313</v>
      </c>
      <c r="Q305" s="11">
        <f t="shared" si="8"/>
        <v>41032.071134259262</v>
      </c>
      <c r="R305" s="3">
        <f t="shared" si="9"/>
        <v>2012</v>
      </c>
    </row>
    <row r="306" spans="1:18" ht="30" x14ac:dyDescent="0.25">
      <c r="A306" s="3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10" t="s">
        <v>8308</v>
      </c>
      <c r="P306" s="3" t="s">
        <v>8313</v>
      </c>
      <c r="Q306" s="11">
        <f t="shared" si="8"/>
        <v>41114.094872685186</v>
      </c>
      <c r="R306" s="3">
        <f t="shared" si="9"/>
        <v>2012</v>
      </c>
    </row>
    <row r="307" spans="1:18" ht="45" x14ac:dyDescent="0.25">
      <c r="A307" s="3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10" t="s">
        <v>8308</v>
      </c>
      <c r="P307" s="3" t="s">
        <v>8313</v>
      </c>
      <c r="Q307" s="11">
        <f t="shared" si="8"/>
        <v>40948.630196759259</v>
      </c>
      <c r="R307" s="3">
        <f t="shared" si="9"/>
        <v>2012</v>
      </c>
    </row>
    <row r="308" spans="1:18" ht="30" x14ac:dyDescent="0.25">
      <c r="A308" s="3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10" t="s">
        <v>8308</v>
      </c>
      <c r="P308" s="3" t="s">
        <v>8313</v>
      </c>
      <c r="Q308" s="11">
        <f t="shared" si="8"/>
        <v>41333.837187500001</v>
      </c>
      <c r="R308" s="3">
        <f t="shared" si="9"/>
        <v>2013</v>
      </c>
    </row>
    <row r="309" spans="1:18" x14ac:dyDescent="0.25">
      <c r="A309" s="3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10" t="s">
        <v>8308</v>
      </c>
      <c r="P309" s="3" t="s">
        <v>8313</v>
      </c>
      <c r="Q309" s="11">
        <f t="shared" si="8"/>
        <v>41282.944456018515</v>
      </c>
      <c r="R309" s="3">
        <f t="shared" si="9"/>
        <v>2013</v>
      </c>
    </row>
    <row r="310" spans="1:18" ht="60" x14ac:dyDescent="0.25">
      <c r="A310" s="3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10" t="s">
        <v>8308</v>
      </c>
      <c r="P310" s="3" t="s">
        <v>8313</v>
      </c>
      <c r="Q310" s="11">
        <f t="shared" si="8"/>
        <v>40567.694560185184</v>
      </c>
      <c r="R310" s="3">
        <f t="shared" si="9"/>
        <v>2011</v>
      </c>
    </row>
    <row r="311" spans="1:18" ht="60" x14ac:dyDescent="0.25">
      <c r="A311" s="3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10" t="s">
        <v>8308</v>
      </c>
      <c r="P311" s="3" t="s">
        <v>8313</v>
      </c>
      <c r="Q311" s="11">
        <f t="shared" si="8"/>
        <v>41134.751550925925</v>
      </c>
      <c r="R311" s="3">
        <f t="shared" si="9"/>
        <v>2012</v>
      </c>
    </row>
    <row r="312" spans="1:18" ht="45" x14ac:dyDescent="0.25">
      <c r="A312" s="3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10" t="s">
        <v>8308</v>
      </c>
      <c r="P312" s="3" t="s">
        <v>8313</v>
      </c>
      <c r="Q312" s="11">
        <f t="shared" si="8"/>
        <v>40821.183136574073</v>
      </c>
      <c r="R312" s="3">
        <f t="shared" si="9"/>
        <v>2011</v>
      </c>
    </row>
    <row r="313" spans="1:18" ht="45" x14ac:dyDescent="0.25">
      <c r="A313" s="3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10" t="s">
        <v>8308</v>
      </c>
      <c r="P313" s="3" t="s">
        <v>8313</v>
      </c>
      <c r="Q313" s="11">
        <f t="shared" si="8"/>
        <v>40868.219814814816</v>
      </c>
      <c r="R313" s="3">
        <f t="shared" si="9"/>
        <v>2011</v>
      </c>
    </row>
    <row r="314" spans="1:18" ht="60" x14ac:dyDescent="0.25">
      <c r="A314" s="3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10" t="s">
        <v>8308</v>
      </c>
      <c r="P314" s="3" t="s">
        <v>8313</v>
      </c>
      <c r="Q314" s="11">
        <f t="shared" si="8"/>
        <v>41348.877685185187</v>
      </c>
      <c r="R314" s="3">
        <f t="shared" si="9"/>
        <v>2013</v>
      </c>
    </row>
    <row r="315" spans="1:18" ht="60" x14ac:dyDescent="0.25">
      <c r="A315" s="3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10" t="s">
        <v>8308</v>
      </c>
      <c r="P315" s="3" t="s">
        <v>8313</v>
      </c>
      <c r="Q315" s="11">
        <f t="shared" si="8"/>
        <v>40357.227939814817</v>
      </c>
      <c r="R315" s="3">
        <f t="shared" si="9"/>
        <v>2010</v>
      </c>
    </row>
    <row r="316" spans="1:18" ht="60" x14ac:dyDescent="0.25">
      <c r="A316" s="3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10" t="s">
        <v>8308</v>
      </c>
      <c r="P316" s="3" t="s">
        <v>8313</v>
      </c>
      <c r="Q316" s="11">
        <f t="shared" si="8"/>
        <v>41304.833194444444</v>
      </c>
      <c r="R316" s="3">
        <f t="shared" si="9"/>
        <v>2013</v>
      </c>
    </row>
    <row r="317" spans="1:18" ht="45" x14ac:dyDescent="0.25">
      <c r="A317" s="3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10" t="s">
        <v>8308</v>
      </c>
      <c r="P317" s="3" t="s">
        <v>8313</v>
      </c>
      <c r="Q317" s="11">
        <f t="shared" si="8"/>
        <v>41113.77238425926</v>
      </c>
      <c r="R317" s="3">
        <f t="shared" si="9"/>
        <v>2012</v>
      </c>
    </row>
    <row r="318" spans="1:18" ht="45" x14ac:dyDescent="0.25">
      <c r="A318" s="3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10" t="s">
        <v>8308</v>
      </c>
      <c r="P318" s="3" t="s">
        <v>8313</v>
      </c>
      <c r="Q318" s="11">
        <f t="shared" si="8"/>
        <v>41950.923576388886</v>
      </c>
      <c r="R318" s="3">
        <f t="shared" si="9"/>
        <v>2014</v>
      </c>
    </row>
    <row r="319" spans="1:18" ht="45" x14ac:dyDescent="0.25">
      <c r="A319" s="3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10" t="s">
        <v>8308</v>
      </c>
      <c r="P319" s="3" t="s">
        <v>8313</v>
      </c>
      <c r="Q319" s="11">
        <f t="shared" si="8"/>
        <v>41589.676886574074</v>
      </c>
      <c r="R319" s="3">
        <f t="shared" si="9"/>
        <v>2013</v>
      </c>
    </row>
    <row r="320" spans="1:18" ht="45" x14ac:dyDescent="0.25">
      <c r="A320" s="3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10" t="s">
        <v>8308</v>
      </c>
      <c r="P320" s="3" t="s">
        <v>8313</v>
      </c>
      <c r="Q320" s="11">
        <f t="shared" si="8"/>
        <v>41330.038784722223</v>
      </c>
      <c r="R320" s="3">
        <f t="shared" si="9"/>
        <v>2013</v>
      </c>
    </row>
    <row r="321" spans="1:18" ht="60" x14ac:dyDescent="0.25">
      <c r="A321" s="3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10" t="s">
        <v>8308</v>
      </c>
      <c r="P321" s="3" t="s">
        <v>8313</v>
      </c>
      <c r="Q321" s="11">
        <f t="shared" si="8"/>
        <v>40123.83829861111</v>
      </c>
      <c r="R321" s="3">
        <f t="shared" si="9"/>
        <v>2009</v>
      </c>
    </row>
    <row r="322" spans="1:18" ht="60" x14ac:dyDescent="0.25">
      <c r="A322" s="3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10" t="s">
        <v>8308</v>
      </c>
      <c r="P322" s="3" t="s">
        <v>8313</v>
      </c>
      <c r="Q322" s="11">
        <f t="shared" si="8"/>
        <v>42331.551307870366</v>
      </c>
      <c r="R322" s="3">
        <f t="shared" si="9"/>
        <v>2015</v>
      </c>
    </row>
    <row r="323" spans="1:18" ht="45" x14ac:dyDescent="0.25">
      <c r="A323" s="3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10" t="s">
        <v>8308</v>
      </c>
      <c r="P323" s="3" t="s">
        <v>8313</v>
      </c>
      <c r="Q323" s="11">
        <f t="shared" ref="Q323:Q386" si="10">(((J323/60)/60)/24)+DATE(1970,1,1)</f>
        <v>42647.446597222224</v>
      </c>
      <c r="R323" s="3">
        <f t="shared" ref="R323:R386" si="11">YEAR(Q323)</f>
        <v>2016</v>
      </c>
    </row>
    <row r="324" spans="1:18" ht="45" x14ac:dyDescent="0.25">
      <c r="A324" s="3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10" t="s">
        <v>8308</v>
      </c>
      <c r="P324" s="3" t="s">
        <v>8313</v>
      </c>
      <c r="Q324" s="11">
        <f t="shared" si="10"/>
        <v>42473.57</v>
      </c>
      <c r="R324" s="3">
        <f t="shared" si="11"/>
        <v>2016</v>
      </c>
    </row>
    <row r="325" spans="1:18" ht="60" x14ac:dyDescent="0.25">
      <c r="A325" s="3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10" t="s">
        <v>8308</v>
      </c>
      <c r="P325" s="3" t="s">
        <v>8313</v>
      </c>
      <c r="Q325" s="11">
        <f t="shared" si="10"/>
        <v>42697.32136574074</v>
      </c>
      <c r="R325" s="3">
        <f t="shared" si="11"/>
        <v>2016</v>
      </c>
    </row>
    <row r="326" spans="1:18" ht="45" x14ac:dyDescent="0.25">
      <c r="A326" s="3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10" t="s">
        <v>8308</v>
      </c>
      <c r="P326" s="3" t="s">
        <v>8313</v>
      </c>
      <c r="Q326" s="11">
        <f t="shared" si="10"/>
        <v>42184.626250000001</v>
      </c>
      <c r="R326" s="3">
        <f t="shared" si="11"/>
        <v>2015</v>
      </c>
    </row>
    <row r="327" spans="1:18" ht="45" x14ac:dyDescent="0.25">
      <c r="A327" s="3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10" t="s">
        <v>8308</v>
      </c>
      <c r="P327" s="3" t="s">
        <v>8313</v>
      </c>
      <c r="Q327" s="11">
        <f t="shared" si="10"/>
        <v>42689.187881944439</v>
      </c>
      <c r="R327" s="3">
        <f t="shared" si="11"/>
        <v>2016</v>
      </c>
    </row>
    <row r="328" spans="1:18" ht="45" x14ac:dyDescent="0.25">
      <c r="A328" s="3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10" t="s">
        <v>8308</v>
      </c>
      <c r="P328" s="3" t="s">
        <v>8313</v>
      </c>
      <c r="Q328" s="11">
        <f t="shared" si="10"/>
        <v>42775.314884259264</v>
      </c>
      <c r="R328" s="3">
        <f t="shared" si="11"/>
        <v>2017</v>
      </c>
    </row>
    <row r="329" spans="1:18" ht="60" x14ac:dyDescent="0.25">
      <c r="A329" s="3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10" t="s">
        <v>8308</v>
      </c>
      <c r="P329" s="3" t="s">
        <v>8313</v>
      </c>
      <c r="Q329" s="11">
        <f t="shared" si="10"/>
        <v>42058.235289351855</v>
      </c>
      <c r="R329" s="3">
        <f t="shared" si="11"/>
        <v>2015</v>
      </c>
    </row>
    <row r="330" spans="1:18" ht="45" x14ac:dyDescent="0.25">
      <c r="A330" s="3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10" t="s">
        <v>8308</v>
      </c>
      <c r="P330" s="3" t="s">
        <v>8313</v>
      </c>
      <c r="Q330" s="11">
        <f t="shared" si="10"/>
        <v>42278.946620370371</v>
      </c>
      <c r="R330" s="3">
        <f t="shared" si="11"/>
        <v>2015</v>
      </c>
    </row>
    <row r="331" spans="1:18" ht="45" x14ac:dyDescent="0.25">
      <c r="A331" s="3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10" t="s">
        <v>8308</v>
      </c>
      <c r="P331" s="3" t="s">
        <v>8313</v>
      </c>
      <c r="Q331" s="11">
        <f t="shared" si="10"/>
        <v>42291.46674768519</v>
      </c>
      <c r="R331" s="3">
        <f t="shared" si="11"/>
        <v>2015</v>
      </c>
    </row>
    <row r="332" spans="1:18" ht="60" x14ac:dyDescent="0.25">
      <c r="A332" s="3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10" t="s">
        <v>8308</v>
      </c>
      <c r="P332" s="3" t="s">
        <v>8313</v>
      </c>
      <c r="Q332" s="11">
        <f t="shared" si="10"/>
        <v>41379.515775462962</v>
      </c>
      <c r="R332" s="3">
        <f t="shared" si="11"/>
        <v>2013</v>
      </c>
    </row>
    <row r="333" spans="1:18" ht="45" x14ac:dyDescent="0.25">
      <c r="A333" s="3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10" t="s">
        <v>8308</v>
      </c>
      <c r="P333" s="3" t="s">
        <v>8313</v>
      </c>
      <c r="Q333" s="11">
        <f t="shared" si="10"/>
        <v>42507.581412037034</v>
      </c>
      <c r="R333" s="3">
        <f t="shared" si="11"/>
        <v>2016</v>
      </c>
    </row>
    <row r="334" spans="1:18" ht="60" x14ac:dyDescent="0.25">
      <c r="A334" s="3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10" t="s">
        <v>8308</v>
      </c>
      <c r="P334" s="3" t="s">
        <v>8313</v>
      </c>
      <c r="Q334" s="11">
        <f t="shared" si="10"/>
        <v>42263.680289351847</v>
      </c>
      <c r="R334" s="3">
        <f t="shared" si="11"/>
        <v>2015</v>
      </c>
    </row>
    <row r="335" spans="1:18" ht="60" x14ac:dyDescent="0.25">
      <c r="A335" s="3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10" t="s">
        <v>8308</v>
      </c>
      <c r="P335" s="3" t="s">
        <v>8313</v>
      </c>
      <c r="Q335" s="11">
        <f t="shared" si="10"/>
        <v>42437.636469907404</v>
      </c>
      <c r="R335" s="3">
        <f t="shared" si="11"/>
        <v>2016</v>
      </c>
    </row>
    <row r="336" spans="1:18" ht="60" x14ac:dyDescent="0.25">
      <c r="A336" s="3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10" t="s">
        <v>8308</v>
      </c>
      <c r="P336" s="3" t="s">
        <v>8313</v>
      </c>
      <c r="Q336" s="11">
        <f t="shared" si="10"/>
        <v>42101.682372685187</v>
      </c>
      <c r="R336" s="3">
        <f t="shared" si="11"/>
        <v>2015</v>
      </c>
    </row>
    <row r="337" spans="1:18" ht="60" x14ac:dyDescent="0.25">
      <c r="A337" s="3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10" t="s">
        <v>8308</v>
      </c>
      <c r="P337" s="3" t="s">
        <v>8313</v>
      </c>
      <c r="Q337" s="11">
        <f t="shared" si="10"/>
        <v>42101.737442129626</v>
      </c>
      <c r="R337" s="3">
        <f t="shared" si="11"/>
        <v>2015</v>
      </c>
    </row>
    <row r="338" spans="1:18" ht="45" x14ac:dyDescent="0.25">
      <c r="A338" s="3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10" t="s">
        <v>8308</v>
      </c>
      <c r="P338" s="3" t="s">
        <v>8313</v>
      </c>
      <c r="Q338" s="11">
        <f t="shared" si="10"/>
        <v>42291.596273148149</v>
      </c>
      <c r="R338" s="3">
        <f t="shared" si="11"/>
        <v>2015</v>
      </c>
    </row>
    <row r="339" spans="1:18" ht="60" x14ac:dyDescent="0.25">
      <c r="A339" s="3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10" t="s">
        <v>8308</v>
      </c>
      <c r="P339" s="3" t="s">
        <v>8313</v>
      </c>
      <c r="Q339" s="11">
        <f t="shared" si="10"/>
        <v>42047.128564814819</v>
      </c>
      <c r="R339" s="3">
        <f t="shared" si="11"/>
        <v>2015</v>
      </c>
    </row>
    <row r="340" spans="1:18" ht="60" x14ac:dyDescent="0.25">
      <c r="A340" s="3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10" t="s">
        <v>8308</v>
      </c>
      <c r="P340" s="3" t="s">
        <v>8313</v>
      </c>
      <c r="Q340" s="11">
        <f t="shared" si="10"/>
        <v>42559.755671296298</v>
      </c>
      <c r="R340" s="3">
        <f t="shared" si="11"/>
        <v>2016</v>
      </c>
    </row>
    <row r="341" spans="1:18" ht="45" x14ac:dyDescent="0.25">
      <c r="A341" s="3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10" t="s">
        <v>8308</v>
      </c>
      <c r="P341" s="3" t="s">
        <v>8313</v>
      </c>
      <c r="Q341" s="11">
        <f t="shared" si="10"/>
        <v>42093.760046296295</v>
      </c>
      <c r="R341" s="3">
        <f t="shared" si="11"/>
        <v>2015</v>
      </c>
    </row>
    <row r="342" spans="1:18" ht="45" x14ac:dyDescent="0.25">
      <c r="A342" s="3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10" t="s">
        <v>8308</v>
      </c>
      <c r="P342" s="3" t="s">
        <v>8313</v>
      </c>
      <c r="Q342" s="11">
        <f t="shared" si="10"/>
        <v>42772.669062500005</v>
      </c>
      <c r="R342" s="3">
        <f t="shared" si="11"/>
        <v>2017</v>
      </c>
    </row>
    <row r="343" spans="1:18" ht="60" x14ac:dyDescent="0.25">
      <c r="A343" s="3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10" t="s">
        <v>8308</v>
      </c>
      <c r="P343" s="3" t="s">
        <v>8313</v>
      </c>
      <c r="Q343" s="11">
        <f t="shared" si="10"/>
        <v>41894.879606481481</v>
      </c>
      <c r="R343" s="3">
        <f t="shared" si="11"/>
        <v>2014</v>
      </c>
    </row>
    <row r="344" spans="1:18" ht="45" x14ac:dyDescent="0.25">
      <c r="A344" s="3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10" t="s">
        <v>8308</v>
      </c>
      <c r="P344" s="3" t="s">
        <v>8313</v>
      </c>
      <c r="Q344" s="11">
        <f t="shared" si="10"/>
        <v>42459.780844907407</v>
      </c>
      <c r="R344" s="3">
        <f t="shared" si="11"/>
        <v>2016</v>
      </c>
    </row>
    <row r="345" spans="1:18" ht="60" x14ac:dyDescent="0.25">
      <c r="A345" s="3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10" t="s">
        <v>8308</v>
      </c>
      <c r="P345" s="3" t="s">
        <v>8313</v>
      </c>
      <c r="Q345" s="11">
        <f t="shared" si="10"/>
        <v>41926.73778935185</v>
      </c>
      <c r="R345" s="3">
        <f t="shared" si="11"/>
        <v>2014</v>
      </c>
    </row>
    <row r="346" spans="1:18" ht="60" x14ac:dyDescent="0.25">
      <c r="A346" s="3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10" t="s">
        <v>8308</v>
      </c>
      <c r="P346" s="3" t="s">
        <v>8313</v>
      </c>
      <c r="Q346" s="11">
        <f t="shared" si="10"/>
        <v>42111.970995370371</v>
      </c>
      <c r="R346" s="3">
        <f t="shared" si="11"/>
        <v>2015</v>
      </c>
    </row>
    <row r="347" spans="1:18" ht="45" x14ac:dyDescent="0.25">
      <c r="A347" s="3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10" t="s">
        <v>8308</v>
      </c>
      <c r="P347" s="3" t="s">
        <v>8313</v>
      </c>
      <c r="Q347" s="11">
        <f t="shared" si="10"/>
        <v>42114.944328703699</v>
      </c>
      <c r="R347" s="3">
        <f t="shared" si="11"/>
        <v>2015</v>
      </c>
    </row>
    <row r="348" spans="1:18" ht="60" x14ac:dyDescent="0.25">
      <c r="A348" s="3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10" t="s">
        <v>8308</v>
      </c>
      <c r="P348" s="3" t="s">
        <v>8313</v>
      </c>
      <c r="Q348" s="11">
        <f t="shared" si="10"/>
        <v>42261.500243055561</v>
      </c>
      <c r="R348" s="3">
        <f t="shared" si="11"/>
        <v>2015</v>
      </c>
    </row>
    <row r="349" spans="1:18" ht="60" x14ac:dyDescent="0.25">
      <c r="A349" s="3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10" t="s">
        <v>8308</v>
      </c>
      <c r="P349" s="3" t="s">
        <v>8313</v>
      </c>
      <c r="Q349" s="11">
        <f t="shared" si="10"/>
        <v>42292.495474537034</v>
      </c>
      <c r="R349" s="3">
        <f t="shared" si="11"/>
        <v>2015</v>
      </c>
    </row>
    <row r="350" spans="1:18" ht="60" x14ac:dyDescent="0.25">
      <c r="A350" s="3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10" t="s">
        <v>8308</v>
      </c>
      <c r="P350" s="3" t="s">
        <v>8313</v>
      </c>
      <c r="Q350" s="11">
        <f t="shared" si="10"/>
        <v>42207.58699074074</v>
      </c>
      <c r="R350" s="3">
        <f t="shared" si="11"/>
        <v>2015</v>
      </c>
    </row>
    <row r="351" spans="1:18" ht="45" x14ac:dyDescent="0.25">
      <c r="A351" s="3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10" t="s">
        <v>8308</v>
      </c>
      <c r="P351" s="3" t="s">
        <v>8313</v>
      </c>
      <c r="Q351" s="11">
        <f t="shared" si="10"/>
        <v>42760.498935185184</v>
      </c>
      <c r="R351" s="3">
        <f t="shared" si="11"/>
        <v>2017</v>
      </c>
    </row>
    <row r="352" spans="1:18" ht="45" x14ac:dyDescent="0.25">
      <c r="A352" s="3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10" t="s">
        <v>8308</v>
      </c>
      <c r="P352" s="3" t="s">
        <v>8313</v>
      </c>
      <c r="Q352" s="11">
        <f t="shared" si="10"/>
        <v>42586.066076388888</v>
      </c>
      <c r="R352" s="3">
        <f t="shared" si="11"/>
        <v>2016</v>
      </c>
    </row>
    <row r="353" spans="1:18" ht="60" x14ac:dyDescent="0.25">
      <c r="A353" s="3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10" t="s">
        <v>8308</v>
      </c>
      <c r="P353" s="3" t="s">
        <v>8313</v>
      </c>
      <c r="Q353" s="11">
        <f t="shared" si="10"/>
        <v>42427.964745370366</v>
      </c>
      <c r="R353" s="3">
        <f t="shared" si="11"/>
        <v>2016</v>
      </c>
    </row>
    <row r="354" spans="1:18" ht="60" x14ac:dyDescent="0.25">
      <c r="A354" s="3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10" t="s">
        <v>8308</v>
      </c>
      <c r="P354" s="3" t="s">
        <v>8313</v>
      </c>
      <c r="Q354" s="11">
        <f t="shared" si="10"/>
        <v>41890.167453703703</v>
      </c>
      <c r="R354" s="3">
        <f t="shared" si="11"/>
        <v>2014</v>
      </c>
    </row>
    <row r="355" spans="1:18" ht="60" x14ac:dyDescent="0.25">
      <c r="A355" s="3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10" t="s">
        <v>8308</v>
      </c>
      <c r="P355" s="3" t="s">
        <v>8313</v>
      </c>
      <c r="Q355" s="11">
        <f t="shared" si="10"/>
        <v>42297.791886574079</v>
      </c>
      <c r="R355" s="3">
        <f t="shared" si="11"/>
        <v>2015</v>
      </c>
    </row>
    <row r="356" spans="1:18" ht="60" x14ac:dyDescent="0.25">
      <c r="A356" s="3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10" t="s">
        <v>8308</v>
      </c>
      <c r="P356" s="3" t="s">
        <v>8313</v>
      </c>
      <c r="Q356" s="11">
        <f t="shared" si="10"/>
        <v>42438.827789351853</v>
      </c>
      <c r="R356" s="3">
        <f t="shared" si="11"/>
        <v>2016</v>
      </c>
    </row>
    <row r="357" spans="1:18" ht="45" x14ac:dyDescent="0.25">
      <c r="A357" s="3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10" t="s">
        <v>8308</v>
      </c>
      <c r="P357" s="3" t="s">
        <v>8313</v>
      </c>
      <c r="Q357" s="11">
        <f t="shared" si="10"/>
        <v>41943.293912037036</v>
      </c>
      <c r="R357" s="3">
        <f t="shared" si="11"/>
        <v>2014</v>
      </c>
    </row>
    <row r="358" spans="1:18" ht="45" x14ac:dyDescent="0.25">
      <c r="A358" s="3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10" t="s">
        <v>8308</v>
      </c>
      <c r="P358" s="3" t="s">
        <v>8313</v>
      </c>
      <c r="Q358" s="11">
        <f t="shared" si="10"/>
        <v>42415.803159722222</v>
      </c>
      <c r="R358" s="3">
        <f t="shared" si="11"/>
        <v>2016</v>
      </c>
    </row>
    <row r="359" spans="1:18" ht="60" x14ac:dyDescent="0.25">
      <c r="A359" s="3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10" t="s">
        <v>8308</v>
      </c>
      <c r="P359" s="3" t="s">
        <v>8313</v>
      </c>
      <c r="Q359" s="11">
        <f t="shared" si="10"/>
        <v>42078.222187499996</v>
      </c>
      <c r="R359" s="3">
        <f t="shared" si="11"/>
        <v>2015</v>
      </c>
    </row>
    <row r="360" spans="1:18" ht="45" x14ac:dyDescent="0.25">
      <c r="A360" s="3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10" t="s">
        <v>8308</v>
      </c>
      <c r="P360" s="3" t="s">
        <v>8313</v>
      </c>
      <c r="Q360" s="11">
        <f t="shared" si="10"/>
        <v>42507.860196759255</v>
      </c>
      <c r="R360" s="3">
        <f t="shared" si="11"/>
        <v>2016</v>
      </c>
    </row>
    <row r="361" spans="1:18" ht="45" x14ac:dyDescent="0.25">
      <c r="A361" s="3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10" t="s">
        <v>8308</v>
      </c>
      <c r="P361" s="3" t="s">
        <v>8313</v>
      </c>
      <c r="Q361" s="11">
        <f t="shared" si="10"/>
        <v>41935.070486111108</v>
      </c>
      <c r="R361" s="3">
        <f t="shared" si="11"/>
        <v>2014</v>
      </c>
    </row>
    <row r="362" spans="1:18" ht="60" x14ac:dyDescent="0.25">
      <c r="A362" s="3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10" t="s">
        <v>8308</v>
      </c>
      <c r="P362" s="3" t="s">
        <v>8313</v>
      </c>
      <c r="Q362" s="11">
        <f t="shared" si="10"/>
        <v>42163.897916666669</v>
      </c>
      <c r="R362" s="3">
        <f t="shared" si="11"/>
        <v>2015</v>
      </c>
    </row>
    <row r="363" spans="1:18" ht="60" x14ac:dyDescent="0.25">
      <c r="A363" s="3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10" t="s">
        <v>8308</v>
      </c>
      <c r="P363" s="3" t="s">
        <v>8313</v>
      </c>
      <c r="Q363" s="11">
        <f t="shared" si="10"/>
        <v>41936.001226851848</v>
      </c>
      <c r="R363" s="3">
        <f t="shared" si="11"/>
        <v>2014</v>
      </c>
    </row>
    <row r="364" spans="1:18" ht="60" x14ac:dyDescent="0.25">
      <c r="A364" s="3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10" t="s">
        <v>8308</v>
      </c>
      <c r="P364" s="3" t="s">
        <v>8313</v>
      </c>
      <c r="Q364" s="11">
        <f t="shared" si="10"/>
        <v>41837.210543981484</v>
      </c>
      <c r="R364" s="3">
        <f t="shared" si="11"/>
        <v>2014</v>
      </c>
    </row>
    <row r="365" spans="1:18" ht="60" x14ac:dyDescent="0.25">
      <c r="A365" s="3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10" t="s">
        <v>8308</v>
      </c>
      <c r="P365" s="3" t="s">
        <v>8313</v>
      </c>
      <c r="Q365" s="11">
        <f t="shared" si="10"/>
        <v>40255.744629629626</v>
      </c>
      <c r="R365" s="3">
        <f t="shared" si="11"/>
        <v>2010</v>
      </c>
    </row>
    <row r="366" spans="1:18" ht="60" x14ac:dyDescent="0.25">
      <c r="A366" s="3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10" t="s">
        <v>8308</v>
      </c>
      <c r="P366" s="3" t="s">
        <v>8313</v>
      </c>
      <c r="Q366" s="11">
        <f t="shared" si="10"/>
        <v>41780.859629629631</v>
      </c>
      <c r="R366" s="3">
        <f t="shared" si="11"/>
        <v>2014</v>
      </c>
    </row>
    <row r="367" spans="1:18" ht="45" x14ac:dyDescent="0.25">
      <c r="A367" s="3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10" t="s">
        <v>8308</v>
      </c>
      <c r="P367" s="3" t="s">
        <v>8313</v>
      </c>
      <c r="Q367" s="11">
        <f t="shared" si="10"/>
        <v>41668.606469907405</v>
      </c>
      <c r="R367" s="3">
        <f t="shared" si="11"/>
        <v>2014</v>
      </c>
    </row>
    <row r="368" spans="1:18" ht="45" x14ac:dyDescent="0.25">
      <c r="A368" s="3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10" t="s">
        <v>8308</v>
      </c>
      <c r="P368" s="3" t="s">
        <v>8313</v>
      </c>
      <c r="Q368" s="11">
        <f t="shared" si="10"/>
        <v>41019.793032407404</v>
      </c>
      <c r="R368" s="3">
        <f t="shared" si="11"/>
        <v>2012</v>
      </c>
    </row>
    <row r="369" spans="1:18" ht="60" x14ac:dyDescent="0.25">
      <c r="A369" s="3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10" t="s">
        <v>8308</v>
      </c>
      <c r="P369" s="3" t="s">
        <v>8313</v>
      </c>
      <c r="Q369" s="11">
        <f t="shared" si="10"/>
        <v>41355.577291666668</v>
      </c>
      <c r="R369" s="3">
        <f t="shared" si="11"/>
        <v>2013</v>
      </c>
    </row>
    <row r="370" spans="1:18" ht="60" x14ac:dyDescent="0.25">
      <c r="A370" s="3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10" t="s">
        <v>8308</v>
      </c>
      <c r="P370" s="3" t="s">
        <v>8313</v>
      </c>
      <c r="Q370" s="11">
        <f t="shared" si="10"/>
        <v>42043.605578703704</v>
      </c>
      <c r="R370" s="3">
        <f t="shared" si="11"/>
        <v>2015</v>
      </c>
    </row>
    <row r="371" spans="1:18" ht="60" x14ac:dyDescent="0.25">
      <c r="A371" s="3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10" t="s">
        <v>8308</v>
      </c>
      <c r="P371" s="3" t="s">
        <v>8313</v>
      </c>
      <c r="Q371" s="11">
        <f t="shared" si="10"/>
        <v>40893.551724537036</v>
      </c>
      <c r="R371" s="3">
        <f t="shared" si="11"/>
        <v>2011</v>
      </c>
    </row>
    <row r="372" spans="1:18" ht="60" x14ac:dyDescent="0.25">
      <c r="A372" s="3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10" t="s">
        <v>8308</v>
      </c>
      <c r="P372" s="3" t="s">
        <v>8313</v>
      </c>
      <c r="Q372" s="11">
        <f t="shared" si="10"/>
        <v>42711.795138888891</v>
      </c>
      <c r="R372" s="3">
        <f t="shared" si="11"/>
        <v>2016</v>
      </c>
    </row>
    <row r="373" spans="1:18" ht="60" x14ac:dyDescent="0.25">
      <c r="A373" s="3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10" t="s">
        <v>8308</v>
      </c>
      <c r="P373" s="3" t="s">
        <v>8313</v>
      </c>
      <c r="Q373" s="11">
        <f t="shared" si="10"/>
        <v>41261.767812500002</v>
      </c>
      <c r="R373" s="3">
        <f t="shared" si="11"/>
        <v>2012</v>
      </c>
    </row>
    <row r="374" spans="1:18" ht="30" x14ac:dyDescent="0.25">
      <c r="A374" s="3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10" t="s">
        <v>8308</v>
      </c>
      <c r="P374" s="3" t="s">
        <v>8313</v>
      </c>
      <c r="Q374" s="11">
        <f t="shared" si="10"/>
        <v>42425.576898148152</v>
      </c>
      <c r="R374" s="3">
        <f t="shared" si="11"/>
        <v>2016</v>
      </c>
    </row>
    <row r="375" spans="1:18" ht="45" x14ac:dyDescent="0.25">
      <c r="A375" s="3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10" t="s">
        <v>8308</v>
      </c>
      <c r="P375" s="3" t="s">
        <v>8313</v>
      </c>
      <c r="Q375" s="11">
        <f t="shared" si="10"/>
        <v>41078.91201388889</v>
      </c>
      <c r="R375" s="3">
        <f t="shared" si="11"/>
        <v>2012</v>
      </c>
    </row>
    <row r="376" spans="1:18" ht="60" x14ac:dyDescent="0.25">
      <c r="A376" s="3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10" t="s">
        <v>8308</v>
      </c>
      <c r="P376" s="3" t="s">
        <v>8313</v>
      </c>
      <c r="Q376" s="11">
        <f t="shared" si="10"/>
        <v>40757.889247685183</v>
      </c>
      <c r="R376" s="3">
        <f t="shared" si="11"/>
        <v>2011</v>
      </c>
    </row>
    <row r="377" spans="1:18" ht="60" x14ac:dyDescent="0.25">
      <c r="A377" s="3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10" t="s">
        <v>8308</v>
      </c>
      <c r="P377" s="3" t="s">
        <v>8313</v>
      </c>
      <c r="Q377" s="11">
        <f t="shared" si="10"/>
        <v>41657.985081018516</v>
      </c>
      <c r="R377" s="3">
        <f t="shared" si="11"/>
        <v>2014</v>
      </c>
    </row>
    <row r="378" spans="1:18" ht="60" x14ac:dyDescent="0.25">
      <c r="A378" s="3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10" t="s">
        <v>8308</v>
      </c>
      <c r="P378" s="3" t="s">
        <v>8313</v>
      </c>
      <c r="Q378" s="11">
        <f t="shared" si="10"/>
        <v>42576.452731481477</v>
      </c>
      <c r="R378" s="3">
        <f t="shared" si="11"/>
        <v>2016</v>
      </c>
    </row>
    <row r="379" spans="1:18" ht="45" x14ac:dyDescent="0.25">
      <c r="A379" s="3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10" t="s">
        <v>8308</v>
      </c>
      <c r="P379" s="3" t="s">
        <v>8313</v>
      </c>
      <c r="Q379" s="11">
        <f t="shared" si="10"/>
        <v>42292.250787037032</v>
      </c>
      <c r="R379" s="3">
        <f t="shared" si="11"/>
        <v>2015</v>
      </c>
    </row>
    <row r="380" spans="1:18" ht="60" x14ac:dyDescent="0.25">
      <c r="A380" s="3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10" t="s">
        <v>8308</v>
      </c>
      <c r="P380" s="3" t="s">
        <v>8313</v>
      </c>
      <c r="Q380" s="11">
        <f t="shared" si="10"/>
        <v>42370.571851851855</v>
      </c>
      <c r="R380" s="3">
        <f t="shared" si="11"/>
        <v>2016</v>
      </c>
    </row>
    <row r="381" spans="1:18" ht="60" x14ac:dyDescent="0.25">
      <c r="A381" s="3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10" t="s">
        <v>8308</v>
      </c>
      <c r="P381" s="3" t="s">
        <v>8313</v>
      </c>
      <c r="Q381" s="11">
        <f t="shared" si="10"/>
        <v>40987.688333333332</v>
      </c>
      <c r="R381" s="3">
        <f t="shared" si="11"/>
        <v>2012</v>
      </c>
    </row>
    <row r="382" spans="1:18" ht="60" x14ac:dyDescent="0.25">
      <c r="A382" s="3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10" t="s">
        <v>8308</v>
      </c>
      <c r="P382" s="3" t="s">
        <v>8313</v>
      </c>
      <c r="Q382" s="11">
        <f t="shared" si="10"/>
        <v>42367.719814814816</v>
      </c>
      <c r="R382" s="3">
        <f t="shared" si="11"/>
        <v>2015</v>
      </c>
    </row>
    <row r="383" spans="1:18" ht="45" x14ac:dyDescent="0.25">
      <c r="A383" s="3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10" t="s">
        <v>8308</v>
      </c>
      <c r="P383" s="3" t="s">
        <v>8313</v>
      </c>
      <c r="Q383" s="11">
        <f t="shared" si="10"/>
        <v>41085.698113425926</v>
      </c>
      <c r="R383" s="3">
        <f t="shared" si="11"/>
        <v>2012</v>
      </c>
    </row>
    <row r="384" spans="1:18" ht="60" x14ac:dyDescent="0.25">
      <c r="A384" s="3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10" t="s">
        <v>8308</v>
      </c>
      <c r="P384" s="3" t="s">
        <v>8313</v>
      </c>
      <c r="Q384" s="11">
        <f t="shared" si="10"/>
        <v>41144.709490740745</v>
      </c>
      <c r="R384" s="3">
        <f t="shared" si="11"/>
        <v>2012</v>
      </c>
    </row>
    <row r="385" spans="1:18" ht="60" x14ac:dyDescent="0.25">
      <c r="A385" s="3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10" t="s">
        <v>8308</v>
      </c>
      <c r="P385" s="3" t="s">
        <v>8313</v>
      </c>
      <c r="Q385" s="11">
        <f t="shared" si="10"/>
        <v>41755.117581018516</v>
      </c>
      <c r="R385" s="3">
        <f t="shared" si="11"/>
        <v>2014</v>
      </c>
    </row>
    <row r="386" spans="1:18" ht="60" x14ac:dyDescent="0.25">
      <c r="A386" s="3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10" t="s">
        <v>8308</v>
      </c>
      <c r="P386" s="3" t="s">
        <v>8313</v>
      </c>
      <c r="Q386" s="11">
        <f t="shared" si="10"/>
        <v>41980.781793981485</v>
      </c>
      <c r="R386" s="3">
        <f t="shared" si="11"/>
        <v>2014</v>
      </c>
    </row>
    <row r="387" spans="1:18" ht="60" x14ac:dyDescent="0.25">
      <c r="A387" s="3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10" t="s">
        <v>8308</v>
      </c>
      <c r="P387" s="3" t="s">
        <v>8313</v>
      </c>
      <c r="Q387" s="11">
        <f t="shared" ref="Q387:Q450" si="12">(((J387/60)/60)/24)+DATE(1970,1,1)</f>
        <v>41934.584502314814</v>
      </c>
      <c r="R387" s="3">
        <f t="shared" ref="R387:R450" si="13">YEAR(Q387)</f>
        <v>2014</v>
      </c>
    </row>
    <row r="388" spans="1:18" ht="60" x14ac:dyDescent="0.25">
      <c r="A388" s="3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10" t="s">
        <v>8308</v>
      </c>
      <c r="P388" s="3" t="s">
        <v>8313</v>
      </c>
      <c r="Q388" s="11">
        <f t="shared" si="12"/>
        <v>42211.951284722221</v>
      </c>
      <c r="R388" s="3">
        <f t="shared" si="13"/>
        <v>2015</v>
      </c>
    </row>
    <row r="389" spans="1:18" ht="60" x14ac:dyDescent="0.25">
      <c r="A389" s="3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10" t="s">
        <v>8308</v>
      </c>
      <c r="P389" s="3" t="s">
        <v>8313</v>
      </c>
      <c r="Q389" s="11">
        <f t="shared" si="12"/>
        <v>42200.67659722222</v>
      </c>
      <c r="R389" s="3">
        <f t="shared" si="13"/>
        <v>2015</v>
      </c>
    </row>
    <row r="390" spans="1:18" ht="45" x14ac:dyDescent="0.25">
      <c r="A390" s="3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10" t="s">
        <v>8308</v>
      </c>
      <c r="P390" s="3" t="s">
        <v>8313</v>
      </c>
      <c r="Q390" s="11">
        <f t="shared" si="12"/>
        <v>42549.076157407413</v>
      </c>
      <c r="R390" s="3">
        <f t="shared" si="13"/>
        <v>2016</v>
      </c>
    </row>
    <row r="391" spans="1:18" ht="60" x14ac:dyDescent="0.25">
      <c r="A391" s="3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10" t="s">
        <v>8308</v>
      </c>
      <c r="P391" s="3" t="s">
        <v>8313</v>
      </c>
      <c r="Q391" s="11">
        <f t="shared" si="12"/>
        <v>41674.063078703701</v>
      </c>
      <c r="R391" s="3">
        <f t="shared" si="13"/>
        <v>2014</v>
      </c>
    </row>
    <row r="392" spans="1:18" ht="45" x14ac:dyDescent="0.25">
      <c r="A392" s="3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10" t="s">
        <v>8308</v>
      </c>
      <c r="P392" s="3" t="s">
        <v>8313</v>
      </c>
      <c r="Q392" s="11">
        <f t="shared" si="12"/>
        <v>42112.036712962959</v>
      </c>
      <c r="R392" s="3">
        <f t="shared" si="13"/>
        <v>2015</v>
      </c>
    </row>
    <row r="393" spans="1:18" ht="45" x14ac:dyDescent="0.25">
      <c r="A393" s="3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10" t="s">
        <v>8308</v>
      </c>
      <c r="P393" s="3" t="s">
        <v>8313</v>
      </c>
      <c r="Q393" s="11">
        <f t="shared" si="12"/>
        <v>40865.042256944449</v>
      </c>
      <c r="R393" s="3">
        <f t="shared" si="13"/>
        <v>2011</v>
      </c>
    </row>
    <row r="394" spans="1:18" ht="60" x14ac:dyDescent="0.25">
      <c r="A394" s="3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10" t="s">
        <v>8308</v>
      </c>
      <c r="P394" s="3" t="s">
        <v>8313</v>
      </c>
      <c r="Q394" s="11">
        <f t="shared" si="12"/>
        <v>40763.717256944445</v>
      </c>
      <c r="R394" s="3">
        <f t="shared" si="13"/>
        <v>2011</v>
      </c>
    </row>
    <row r="395" spans="1:18" ht="45" x14ac:dyDescent="0.25">
      <c r="A395" s="3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10" t="s">
        <v>8308</v>
      </c>
      <c r="P395" s="3" t="s">
        <v>8313</v>
      </c>
      <c r="Q395" s="11">
        <f t="shared" si="12"/>
        <v>41526.708935185183</v>
      </c>
      <c r="R395" s="3">
        <f t="shared" si="13"/>
        <v>2013</v>
      </c>
    </row>
    <row r="396" spans="1:18" ht="60" x14ac:dyDescent="0.25">
      <c r="A396" s="3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10" t="s">
        <v>8308</v>
      </c>
      <c r="P396" s="3" t="s">
        <v>8313</v>
      </c>
      <c r="Q396" s="11">
        <f t="shared" si="12"/>
        <v>42417.818078703705</v>
      </c>
      <c r="R396" s="3">
        <f t="shared" si="13"/>
        <v>2016</v>
      </c>
    </row>
    <row r="397" spans="1:18" ht="45" x14ac:dyDescent="0.25">
      <c r="A397" s="3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10" t="s">
        <v>8308</v>
      </c>
      <c r="P397" s="3" t="s">
        <v>8313</v>
      </c>
      <c r="Q397" s="11">
        <f t="shared" si="12"/>
        <v>40990.909259259257</v>
      </c>
      <c r="R397" s="3">
        <f t="shared" si="13"/>
        <v>2012</v>
      </c>
    </row>
    <row r="398" spans="1:18" ht="45" x14ac:dyDescent="0.25">
      <c r="A398" s="3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10" t="s">
        <v>8308</v>
      </c>
      <c r="P398" s="3" t="s">
        <v>8313</v>
      </c>
      <c r="Q398" s="11">
        <f t="shared" si="12"/>
        <v>41082.564884259256</v>
      </c>
      <c r="R398" s="3">
        <f t="shared" si="13"/>
        <v>2012</v>
      </c>
    </row>
    <row r="399" spans="1:18" ht="60" x14ac:dyDescent="0.25">
      <c r="A399" s="3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10" t="s">
        <v>8308</v>
      </c>
      <c r="P399" s="3" t="s">
        <v>8313</v>
      </c>
      <c r="Q399" s="11">
        <f t="shared" si="12"/>
        <v>40379.776435185187</v>
      </c>
      <c r="R399" s="3">
        <f t="shared" si="13"/>
        <v>2010</v>
      </c>
    </row>
    <row r="400" spans="1:18" ht="45" x14ac:dyDescent="0.25">
      <c r="A400" s="3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10" t="s">
        <v>8308</v>
      </c>
      <c r="P400" s="3" t="s">
        <v>8313</v>
      </c>
      <c r="Q400" s="11">
        <f t="shared" si="12"/>
        <v>42078.793124999997</v>
      </c>
      <c r="R400" s="3">
        <f t="shared" si="13"/>
        <v>2015</v>
      </c>
    </row>
    <row r="401" spans="1:18" ht="60" x14ac:dyDescent="0.25">
      <c r="A401" s="3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10" t="s">
        <v>8308</v>
      </c>
      <c r="P401" s="3" t="s">
        <v>8313</v>
      </c>
      <c r="Q401" s="11">
        <f t="shared" si="12"/>
        <v>42687.875775462962</v>
      </c>
      <c r="R401" s="3">
        <f t="shared" si="13"/>
        <v>2016</v>
      </c>
    </row>
    <row r="402" spans="1:18" ht="45" x14ac:dyDescent="0.25">
      <c r="A402" s="3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10" t="s">
        <v>8308</v>
      </c>
      <c r="P402" s="3" t="s">
        <v>8313</v>
      </c>
      <c r="Q402" s="11">
        <f t="shared" si="12"/>
        <v>41745.635960648149</v>
      </c>
      <c r="R402" s="3">
        <f t="shared" si="13"/>
        <v>2014</v>
      </c>
    </row>
    <row r="403" spans="1:18" ht="60" x14ac:dyDescent="0.25">
      <c r="A403" s="3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10" t="s">
        <v>8308</v>
      </c>
      <c r="P403" s="3" t="s">
        <v>8313</v>
      </c>
      <c r="Q403" s="11">
        <f t="shared" si="12"/>
        <v>40732.842245370368</v>
      </c>
      <c r="R403" s="3">
        <f t="shared" si="13"/>
        <v>2011</v>
      </c>
    </row>
    <row r="404" spans="1:18" ht="60" x14ac:dyDescent="0.25">
      <c r="A404" s="3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10" t="s">
        <v>8308</v>
      </c>
      <c r="P404" s="3" t="s">
        <v>8313</v>
      </c>
      <c r="Q404" s="11">
        <f t="shared" si="12"/>
        <v>42292.539548611108</v>
      </c>
      <c r="R404" s="3">
        <f t="shared" si="13"/>
        <v>2015</v>
      </c>
    </row>
    <row r="405" spans="1:18" ht="45" x14ac:dyDescent="0.25">
      <c r="A405" s="3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10" t="s">
        <v>8308</v>
      </c>
      <c r="P405" s="3" t="s">
        <v>8313</v>
      </c>
      <c r="Q405" s="11">
        <f t="shared" si="12"/>
        <v>40718.310659722221</v>
      </c>
      <c r="R405" s="3">
        <f t="shared" si="13"/>
        <v>2011</v>
      </c>
    </row>
    <row r="406" spans="1:18" ht="45" x14ac:dyDescent="0.25">
      <c r="A406" s="3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10" t="s">
        <v>8308</v>
      </c>
      <c r="P406" s="3" t="s">
        <v>8313</v>
      </c>
      <c r="Q406" s="11">
        <f t="shared" si="12"/>
        <v>41646.628032407411</v>
      </c>
      <c r="R406" s="3">
        <f t="shared" si="13"/>
        <v>2014</v>
      </c>
    </row>
    <row r="407" spans="1:18" ht="45" x14ac:dyDescent="0.25">
      <c r="A407" s="3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10" t="s">
        <v>8308</v>
      </c>
      <c r="P407" s="3" t="s">
        <v>8313</v>
      </c>
      <c r="Q407" s="11">
        <f t="shared" si="12"/>
        <v>41674.08494212963</v>
      </c>
      <c r="R407" s="3">
        <f t="shared" si="13"/>
        <v>2014</v>
      </c>
    </row>
    <row r="408" spans="1:18" ht="60" x14ac:dyDescent="0.25">
      <c r="A408" s="3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10" t="s">
        <v>8308</v>
      </c>
      <c r="P408" s="3" t="s">
        <v>8313</v>
      </c>
      <c r="Q408" s="11">
        <f t="shared" si="12"/>
        <v>40638.162465277775</v>
      </c>
      <c r="R408" s="3">
        <f t="shared" si="13"/>
        <v>2011</v>
      </c>
    </row>
    <row r="409" spans="1:18" ht="45" x14ac:dyDescent="0.25">
      <c r="A409" s="3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10" t="s">
        <v>8308</v>
      </c>
      <c r="P409" s="3" t="s">
        <v>8313</v>
      </c>
      <c r="Q409" s="11">
        <f t="shared" si="12"/>
        <v>40806.870949074073</v>
      </c>
      <c r="R409" s="3">
        <f t="shared" si="13"/>
        <v>2011</v>
      </c>
    </row>
    <row r="410" spans="1:18" ht="45" x14ac:dyDescent="0.25">
      <c r="A410" s="3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10" t="s">
        <v>8308</v>
      </c>
      <c r="P410" s="3" t="s">
        <v>8313</v>
      </c>
      <c r="Q410" s="11">
        <f t="shared" si="12"/>
        <v>41543.735995370371</v>
      </c>
      <c r="R410" s="3">
        <f t="shared" si="13"/>
        <v>2013</v>
      </c>
    </row>
    <row r="411" spans="1:18" ht="45" x14ac:dyDescent="0.25">
      <c r="A411" s="3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10" t="s">
        <v>8308</v>
      </c>
      <c r="P411" s="3" t="s">
        <v>8313</v>
      </c>
      <c r="Q411" s="11">
        <f t="shared" si="12"/>
        <v>42543.862777777773</v>
      </c>
      <c r="R411" s="3">
        <f t="shared" si="13"/>
        <v>2016</v>
      </c>
    </row>
    <row r="412" spans="1:18" ht="45" x14ac:dyDescent="0.25">
      <c r="A412" s="3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10" t="s">
        <v>8308</v>
      </c>
      <c r="P412" s="3" t="s">
        <v>8313</v>
      </c>
      <c r="Q412" s="11">
        <f t="shared" si="12"/>
        <v>42113.981446759266</v>
      </c>
      <c r="R412" s="3">
        <f t="shared" si="13"/>
        <v>2015</v>
      </c>
    </row>
    <row r="413" spans="1:18" ht="60" x14ac:dyDescent="0.25">
      <c r="A413" s="3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10" t="s">
        <v>8308</v>
      </c>
      <c r="P413" s="3" t="s">
        <v>8313</v>
      </c>
      <c r="Q413" s="11">
        <f t="shared" si="12"/>
        <v>41598.17597222222</v>
      </c>
      <c r="R413" s="3">
        <f t="shared" si="13"/>
        <v>2013</v>
      </c>
    </row>
    <row r="414" spans="1:18" ht="60" x14ac:dyDescent="0.25">
      <c r="A414" s="3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10" t="s">
        <v>8308</v>
      </c>
      <c r="P414" s="3" t="s">
        <v>8313</v>
      </c>
      <c r="Q414" s="11">
        <f t="shared" si="12"/>
        <v>41099.742800925924</v>
      </c>
      <c r="R414" s="3">
        <f t="shared" si="13"/>
        <v>2012</v>
      </c>
    </row>
    <row r="415" spans="1:18" ht="45" x14ac:dyDescent="0.25">
      <c r="A415" s="3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10" t="s">
        <v>8308</v>
      </c>
      <c r="P415" s="3" t="s">
        <v>8313</v>
      </c>
      <c r="Q415" s="11">
        <f t="shared" si="12"/>
        <v>41079.877442129626</v>
      </c>
      <c r="R415" s="3">
        <f t="shared" si="13"/>
        <v>2012</v>
      </c>
    </row>
    <row r="416" spans="1:18" ht="60" x14ac:dyDescent="0.25">
      <c r="A416" s="3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10" t="s">
        <v>8308</v>
      </c>
      <c r="P416" s="3" t="s">
        <v>8313</v>
      </c>
      <c r="Q416" s="11">
        <f t="shared" si="12"/>
        <v>41529.063252314816</v>
      </c>
      <c r="R416" s="3">
        <f t="shared" si="13"/>
        <v>2013</v>
      </c>
    </row>
    <row r="417" spans="1:18" ht="60" x14ac:dyDescent="0.25">
      <c r="A417" s="3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10" t="s">
        <v>8308</v>
      </c>
      <c r="P417" s="3" t="s">
        <v>8313</v>
      </c>
      <c r="Q417" s="11">
        <f t="shared" si="12"/>
        <v>41904.851875</v>
      </c>
      <c r="R417" s="3">
        <f t="shared" si="13"/>
        <v>2014</v>
      </c>
    </row>
    <row r="418" spans="1:18" ht="45" x14ac:dyDescent="0.25">
      <c r="A418" s="3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10" t="s">
        <v>8308</v>
      </c>
      <c r="P418" s="3" t="s">
        <v>8313</v>
      </c>
      <c r="Q418" s="11">
        <f t="shared" si="12"/>
        <v>41648.396192129629</v>
      </c>
      <c r="R418" s="3">
        <f t="shared" si="13"/>
        <v>2014</v>
      </c>
    </row>
    <row r="419" spans="1:18" ht="60" x14ac:dyDescent="0.25">
      <c r="A419" s="3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10" t="s">
        <v>8308</v>
      </c>
      <c r="P419" s="3" t="s">
        <v>8313</v>
      </c>
      <c r="Q419" s="11">
        <f t="shared" si="12"/>
        <v>41360.970601851855</v>
      </c>
      <c r="R419" s="3">
        <f t="shared" si="13"/>
        <v>2013</v>
      </c>
    </row>
    <row r="420" spans="1:18" ht="60" x14ac:dyDescent="0.25">
      <c r="A420" s="3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10" t="s">
        <v>8308</v>
      </c>
      <c r="P420" s="3" t="s">
        <v>8313</v>
      </c>
      <c r="Q420" s="11">
        <f t="shared" si="12"/>
        <v>42178.282372685186</v>
      </c>
      <c r="R420" s="3">
        <f t="shared" si="13"/>
        <v>2015</v>
      </c>
    </row>
    <row r="421" spans="1:18" ht="45" x14ac:dyDescent="0.25">
      <c r="A421" s="3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10" t="s">
        <v>8308</v>
      </c>
      <c r="P421" s="3" t="s">
        <v>8313</v>
      </c>
      <c r="Q421" s="11">
        <f t="shared" si="12"/>
        <v>41394.842442129629</v>
      </c>
      <c r="R421" s="3">
        <f t="shared" si="13"/>
        <v>2013</v>
      </c>
    </row>
    <row r="422" spans="1:18" ht="60" x14ac:dyDescent="0.25">
      <c r="A422" s="3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10" t="s">
        <v>8308</v>
      </c>
      <c r="P422" s="3" t="s">
        <v>8314</v>
      </c>
      <c r="Q422" s="11">
        <f t="shared" si="12"/>
        <v>41682.23646990741</v>
      </c>
      <c r="R422" s="3">
        <f t="shared" si="13"/>
        <v>2014</v>
      </c>
    </row>
    <row r="423" spans="1:18" ht="60" x14ac:dyDescent="0.25">
      <c r="A423" s="3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10" t="s">
        <v>8308</v>
      </c>
      <c r="P423" s="3" t="s">
        <v>8314</v>
      </c>
      <c r="Q423" s="11">
        <f t="shared" si="12"/>
        <v>42177.491388888884</v>
      </c>
      <c r="R423" s="3">
        <f t="shared" si="13"/>
        <v>2015</v>
      </c>
    </row>
    <row r="424" spans="1:18" ht="60" x14ac:dyDescent="0.25">
      <c r="A424" s="3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10" t="s">
        <v>8308</v>
      </c>
      <c r="P424" s="3" t="s">
        <v>8314</v>
      </c>
      <c r="Q424" s="11">
        <f t="shared" si="12"/>
        <v>41863.260381944441</v>
      </c>
      <c r="R424" s="3">
        <f t="shared" si="13"/>
        <v>2014</v>
      </c>
    </row>
    <row r="425" spans="1:18" ht="45" x14ac:dyDescent="0.25">
      <c r="A425" s="3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10" t="s">
        <v>8308</v>
      </c>
      <c r="P425" s="3" t="s">
        <v>8314</v>
      </c>
      <c r="Q425" s="11">
        <f t="shared" si="12"/>
        <v>41400.92627314815</v>
      </c>
      <c r="R425" s="3">
        <f t="shared" si="13"/>
        <v>2013</v>
      </c>
    </row>
    <row r="426" spans="1:18" ht="45" x14ac:dyDescent="0.25">
      <c r="A426" s="3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10" t="s">
        <v>8308</v>
      </c>
      <c r="P426" s="3" t="s">
        <v>8314</v>
      </c>
      <c r="Q426" s="11">
        <f t="shared" si="12"/>
        <v>40934.376145833332</v>
      </c>
      <c r="R426" s="3">
        <f t="shared" si="13"/>
        <v>2012</v>
      </c>
    </row>
    <row r="427" spans="1:18" ht="60" x14ac:dyDescent="0.25">
      <c r="A427" s="3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10" t="s">
        <v>8308</v>
      </c>
      <c r="P427" s="3" t="s">
        <v>8314</v>
      </c>
      <c r="Q427" s="11">
        <f t="shared" si="12"/>
        <v>42275.861157407402</v>
      </c>
      <c r="R427" s="3">
        <f t="shared" si="13"/>
        <v>2015</v>
      </c>
    </row>
    <row r="428" spans="1:18" ht="60" x14ac:dyDescent="0.25">
      <c r="A428" s="3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10" t="s">
        <v>8308</v>
      </c>
      <c r="P428" s="3" t="s">
        <v>8314</v>
      </c>
      <c r="Q428" s="11">
        <f t="shared" si="12"/>
        <v>42400.711967592593</v>
      </c>
      <c r="R428" s="3">
        <f t="shared" si="13"/>
        <v>2016</v>
      </c>
    </row>
    <row r="429" spans="1:18" ht="60" x14ac:dyDescent="0.25">
      <c r="A429" s="3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10" t="s">
        <v>8308</v>
      </c>
      <c r="P429" s="3" t="s">
        <v>8314</v>
      </c>
      <c r="Q429" s="11">
        <f t="shared" si="12"/>
        <v>42285.909027777772</v>
      </c>
      <c r="R429" s="3">
        <f t="shared" si="13"/>
        <v>2015</v>
      </c>
    </row>
    <row r="430" spans="1:18" ht="30" x14ac:dyDescent="0.25">
      <c r="A430" s="3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10" t="s">
        <v>8308</v>
      </c>
      <c r="P430" s="3" t="s">
        <v>8314</v>
      </c>
      <c r="Q430" s="11">
        <f t="shared" si="12"/>
        <v>41778.766724537039</v>
      </c>
      <c r="R430" s="3">
        <f t="shared" si="13"/>
        <v>2014</v>
      </c>
    </row>
    <row r="431" spans="1:18" ht="60" x14ac:dyDescent="0.25">
      <c r="A431" s="3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10" t="s">
        <v>8308</v>
      </c>
      <c r="P431" s="3" t="s">
        <v>8314</v>
      </c>
      <c r="Q431" s="11">
        <f t="shared" si="12"/>
        <v>40070.901412037041</v>
      </c>
      <c r="R431" s="3">
        <f t="shared" si="13"/>
        <v>2009</v>
      </c>
    </row>
    <row r="432" spans="1:18" ht="45" x14ac:dyDescent="0.25">
      <c r="A432" s="3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10" t="s">
        <v>8308</v>
      </c>
      <c r="P432" s="3" t="s">
        <v>8314</v>
      </c>
      <c r="Q432" s="11">
        <f t="shared" si="12"/>
        <v>41513.107256944444</v>
      </c>
      <c r="R432" s="3">
        <f t="shared" si="13"/>
        <v>2013</v>
      </c>
    </row>
    <row r="433" spans="1:18" ht="45" x14ac:dyDescent="0.25">
      <c r="A433" s="3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10" t="s">
        <v>8308</v>
      </c>
      <c r="P433" s="3" t="s">
        <v>8314</v>
      </c>
      <c r="Q433" s="11">
        <f t="shared" si="12"/>
        <v>42526.871331018512</v>
      </c>
      <c r="R433" s="3">
        <f t="shared" si="13"/>
        <v>2016</v>
      </c>
    </row>
    <row r="434" spans="1:18" ht="60" x14ac:dyDescent="0.25">
      <c r="A434" s="3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10" t="s">
        <v>8308</v>
      </c>
      <c r="P434" s="3" t="s">
        <v>8314</v>
      </c>
      <c r="Q434" s="11">
        <f t="shared" si="12"/>
        <v>42238.726631944446</v>
      </c>
      <c r="R434" s="3">
        <f t="shared" si="13"/>
        <v>2015</v>
      </c>
    </row>
    <row r="435" spans="1:18" ht="60" x14ac:dyDescent="0.25">
      <c r="A435" s="3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10" t="s">
        <v>8308</v>
      </c>
      <c r="P435" s="3" t="s">
        <v>8314</v>
      </c>
      <c r="Q435" s="11">
        <f t="shared" si="12"/>
        <v>42228.629884259266</v>
      </c>
      <c r="R435" s="3">
        <f t="shared" si="13"/>
        <v>2015</v>
      </c>
    </row>
    <row r="436" spans="1:18" ht="60" x14ac:dyDescent="0.25">
      <c r="A436" s="3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10" t="s">
        <v>8308</v>
      </c>
      <c r="P436" s="3" t="s">
        <v>8314</v>
      </c>
      <c r="Q436" s="11">
        <f t="shared" si="12"/>
        <v>41576.834513888891</v>
      </c>
      <c r="R436" s="3">
        <f t="shared" si="13"/>
        <v>2013</v>
      </c>
    </row>
    <row r="437" spans="1:18" ht="60" x14ac:dyDescent="0.25">
      <c r="A437" s="3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10" t="s">
        <v>8308</v>
      </c>
      <c r="P437" s="3" t="s">
        <v>8314</v>
      </c>
      <c r="Q437" s="11">
        <f t="shared" si="12"/>
        <v>41500.747453703705</v>
      </c>
      <c r="R437" s="3">
        <f t="shared" si="13"/>
        <v>2013</v>
      </c>
    </row>
    <row r="438" spans="1:18" ht="45" x14ac:dyDescent="0.25">
      <c r="A438" s="3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10" t="s">
        <v>8308</v>
      </c>
      <c r="P438" s="3" t="s">
        <v>8314</v>
      </c>
      <c r="Q438" s="11">
        <f t="shared" si="12"/>
        <v>41456.36241898148</v>
      </c>
      <c r="R438" s="3">
        <f t="shared" si="13"/>
        <v>2013</v>
      </c>
    </row>
    <row r="439" spans="1:18" ht="45" x14ac:dyDescent="0.25">
      <c r="A439" s="3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10" t="s">
        <v>8308</v>
      </c>
      <c r="P439" s="3" t="s">
        <v>8314</v>
      </c>
      <c r="Q439" s="11">
        <f t="shared" si="12"/>
        <v>42591.31858796296</v>
      </c>
      <c r="R439" s="3">
        <f t="shared" si="13"/>
        <v>2016</v>
      </c>
    </row>
    <row r="440" spans="1:18" ht="45" x14ac:dyDescent="0.25">
      <c r="A440" s="3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10" t="s">
        <v>8308</v>
      </c>
      <c r="P440" s="3" t="s">
        <v>8314</v>
      </c>
      <c r="Q440" s="11">
        <f t="shared" si="12"/>
        <v>42296.261087962965</v>
      </c>
      <c r="R440" s="3">
        <f t="shared" si="13"/>
        <v>2015</v>
      </c>
    </row>
    <row r="441" spans="1:18" ht="60" x14ac:dyDescent="0.25">
      <c r="A441" s="3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10" t="s">
        <v>8308</v>
      </c>
      <c r="P441" s="3" t="s">
        <v>8314</v>
      </c>
      <c r="Q441" s="11">
        <f t="shared" si="12"/>
        <v>41919.761782407404</v>
      </c>
      <c r="R441" s="3">
        <f t="shared" si="13"/>
        <v>2014</v>
      </c>
    </row>
    <row r="442" spans="1:18" ht="45" x14ac:dyDescent="0.25">
      <c r="A442" s="3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10" t="s">
        <v>8308</v>
      </c>
      <c r="P442" s="3" t="s">
        <v>8314</v>
      </c>
      <c r="Q442" s="11">
        <f t="shared" si="12"/>
        <v>42423.985567129625</v>
      </c>
      <c r="R442" s="3">
        <f t="shared" si="13"/>
        <v>2016</v>
      </c>
    </row>
    <row r="443" spans="1:18" ht="60" x14ac:dyDescent="0.25">
      <c r="A443" s="3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10" t="s">
        <v>8308</v>
      </c>
      <c r="P443" s="3" t="s">
        <v>8314</v>
      </c>
      <c r="Q443" s="11">
        <f t="shared" si="12"/>
        <v>41550.793935185182</v>
      </c>
      <c r="R443" s="3">
        <f t="shared" si="13"/>
        <v>2013</v>
      </c>
    </row>
    <row r="444" spans="1:18" x14ac:dyDescent="0.25">
      <c r="A444" s="3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10" t="s">
        <v>8308</v>
      </c>
      <c r="P444" s="3" t="s">
        <v>8314</v>
      </c>
      <c r="Q444" s="11">
        <f t="shared" si="12"/>
        <v>42024.888692129629</v>
      </c>
      <c r="R444" s="3">
        <f t="shared" si="13"/>
        <v>2015</v>
      </c>
    </row>
    <row r="445" spans="1:18" ht="45" x14ac:dyDescent="0.25">
      <c r="A445" s="3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10" t="s">
        <v>8308</v>
      </c>
      <c r="P445" s="3" t="s">
        <v>8314</v>
      </c>
      <c r="Q445" s="11">
        <f t="shared" si="12"/>
        <v>41650.015057870369</v>
      </c>
      <c r="R445" s="3">
        <f t="shared" si="13"/>
        <v>2014</v>
      </c>
    </row>
    <row r="446" spans="1:18" ht="45" x14ac:dyDescent="0.25">
      <c r="A446" s="3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10" t="s">
        <v>8308</v>
      </c>
      <c r="P446" s="3" t="s">
        <v>8314</v>
      </c>
      <c r="Q446" s="11">
        <f t="shared" si="12"/>
        <v>40894.906956018516</v>
      </c>
      <c r="R446" s="3">
        <f t="shared" si="13"/>
        <v>2011</v>
      </c>
    </row>
    <row r="447" spans="1:18" ht="45" x14ac:dyDescent="0.25">
      <c r="A447" s="3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10" t="s">
        <v>8308</v>
      </c>
      <c r="P447" s="3" t="s">
        <v>8314</v>
      </c>
      <c r="Q447" s="11">
        <f t="shared" si="12"/>
        <v>42130.335358796292</v>
      </c>
      <c r="R447" s="3">
        <f t="shared" si="13"/>
        <v>2015</v>
      </c>
    </row>
    <row r="448" spans="1:18" ht="60" x14ac:dyDescent="0.25">
      <c r="A448" s="3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10" t="s">
        <v>8308</v>
      </c>
      <c r="P448" s="3" t="s">
        <v>8314</v>
      </c>
      <c r="Q448" s="11">
        <f t="shared" si="12"/>
        <v>42037.083564814813</v>
      </c>
      <c r="R448" s="3">
        <f t="shared" si="13"/>
        <v>2015</v>
      </c>
    </row>
    <row r="449" spans="1:18" ht="60" x14ac:dyDescent="0.25">
      <c r="A449" s="3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10" t="s">
        <v>8308</v>
      </c>
      <c r="P449" s="3" t="s">
        <v>8314</v>
      </c>
      <c r="Q449" s="11">
        <f t="shared" si="12"/>
        <v>41331.555127314816</v>
      </c>
      <c r="R449" s="3">
        <f t="shared" si="13"/>
        <v>2013</v>
      </c>
    </row>
    <row r="450" spans="1:18" ht="60" x14ac:dyDescent="0.25">
      <c r="A450" s="3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10" t="s">
        <v>8308</v>
      </c>
      <c r="P450" s="3" t="s">
        <v>8314</v>
      </c>
      <c r="Q450" s="11">
        <f t="shared" si="12"/>
        <v>41753.758043981477</v>
      </c>
      <c r="R450" s="3">
        <f t="shared" si="13"/>
        <v>2014</v>
      </c>
    </row>
    <row r="451" spans="1:18" ht="60" x14ac:dyDescent="0.25">
      <c r="A451" s="3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10" t="s">
        <v>8308</v>
      </c>
      <c r="P451" s="3" t="s">
        <v>8314</v>
      </c>
      <c r="Q451" s="11">
        <f t="shared" ref="Q451:Q514" si="14">(((J451/60)/60)/24)+DATE(1970,1,1)</f>
        <v>41534.568113425928</v>
      </c>
      <c r="R451" s="3">
        <f t="shared" ref="R451:R514" si="15">YEAR(Q451)</f>
        <v>2013</v>
      </c>
    </row>
    <row r="452" spans="1:18" ht="60" x14ac:dyDescent="0.25">
      <c r="A452" s="3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10" t="s">
        <v>8308</v>
      </c>
      <c r="P452" s="3" t="s">
        <v>8314</v>
      </c>
      <c r="Q452" s="11">
        <f t="shared" si="14"/>
        <v>41654.946759259255</v>
      </c>
      <c r="R452" s="3">
        <f t="shared" si="15"/>
        <v>2014</v>
      </c>
    </row>
    <row r="453" spans="1:18" ht="60" x14ac:dyDescent="0.25">
      <c r="A453" s="3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10" t="s">
        <v>8308</v>
      </c>
      <c r="P453" s="3" t="s">
        <v>8314</v>
      </c>
      <c r="Q453" s="11">
        <f t="shared" si="14"/>
        <v>41634.715173611112</v>
      </c>
      <c r="R453" s="3">
        <f t="shared" si="15"/>
        <v>2013</v>
      </c>
    </row>
    <row r="454" spans="1:18" ht="45" x14ac:dyDescent="0.25">
      <c r="A454" s="3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10" t="s">
        <v>8308</v>
      </c>
      <c r="P454" s="3" t="s">
        <v>8314</v>
      </c>
      <c r="Q454" s="11">
        <f t="shared" si="14"/>
        <v>42107.703877314809</v>
      </c>
      <c r="R454" s="3">
        <f t="shared" si="15"/>
        <v>2015</v>
      </c>
    </row>
    <row r="455" spans="1:18" ht="60" x14ac:dyDescent="0.25">
      <c r="A455" s="3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10" t="s">
        <v>8308</v>
      </c>
      <c r="P455" s="3" t="s">
        <v>8314</v>
      </c>
      <c r="Q455" s="11">
        <f t="shared" si="14"/>
        <v>42038.824988425928</v>
      </c>
      <c r="R455" s="3">
        <f t="shared" si="15"/>
        <v>2015</v>
      </c>
    </row>
    <row r="456" spans="1:18" ht="45" x14ac:dyDescent="0.25">
      <c r="A456" s="3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10" t="s">
        <v>8308</v>
      </c>
      <c r="P456" s="3" t="s">
        <v>8314</v>
      </c>
      <c r="Q456" s="11">
        <f t="shared" si="14"/>
        <v>41938.717256944445</v>
      </c>
      <c r="R456" s="3">
        <f t="shared" si="15"/>
        <v>2014</v>
      </c>
    </row>
    <row r="457" spans="1:18" ht="60" x14ac:dyDescent="0.25">
      <c r="A457" s="3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10" t="s">
        <v>8308</v>
      </c>
      <c r="P457" s="3" t="s">
        <v>8314</v>
      </c>
      <c r="Q457" s="11">
        <f t="shared" si="14"/>
        <v>40971.002569444441</v>
      </c>
      <c r="R457" s="3">
        <f t="shared" si="15"/>
        <v>2012</v>
      </c>
    </row>
    <row r="458" spans="1:18" ht="60" x14ac:dyDescent="0.25">
      <c r="A458" s="3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10" t="s">
        <v>8308</v>
      </c>
      <c r="P458" s="3" t="s">
        <v>8314</v>
      </c>
      <c r="Q458" s="11">
        <f t="shared" si="14"/>
        <v>41547.694456018515</v>
      </c>
      <c r="R458" s="3">
        <f t="shared" si="15"/>
        <v>2013</v>
      </c>
    </row>
    <row r="459" spans="1:18" ht="60" x14ac:dyDescent="0.25">
      <c r="A459" s="3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10" t="s">
        <v>8308</v>
      </c>
      <c r="P459" s="3" t="s">
        <v>8314</v>
      </c>
      <c r="Q459" s="11">
        <f t="shared" si="14"/>
        <v>41837.767500000002</v>
      </c>
      <c r="R459" s="3">
        <f t="shared" si="15"/>
        <v>2014</v>
      </c>
    </row>
    <row r="460" spans="1:18" ht="45" x14ac:dyDescent="0.25">
      <c r="A460" s="3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10" t="s">
        <v>8308</v>
      </c>
      <c r="P460" s="3" t="s">
        <v>8314</v>
      </c>
      <c r="Q460" s="11">
        <f t="shared" si="14"/>
        <v>41378.69976851852</v>
      </c>
      <c r="R460" s="3">
        <f t="shared" si="15"/>
        <v>2013</v>
      </c>
    </row>
    <row r="461" spans="1:18" ht="60" x14ac:dyDescent="0.25">
      <c r="A461" s="3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10" t="s">
        <v>8308</v>
      </c>
      <c r="P461" s="3" t="s">
        <v>8314</v>
      </c>
      <c r="Q461" s="11">
        <f t="shared" si="14"/>
        <v>40800.6403587963</v>
      </c>
      <c r="R461" s="3">
        <f t="shared" si="15"/>
        <v>2011</v>
      </c>
    </row>
    <row r="462" spans="1:18" ht="30" x14ac:dyDescent="0.25">
      <c r="A462" s="3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10" t="s">
        <v>8308</v>
      </c>
      <c r="P462" s="3" t="s">
        <v>8314</v>
      </c>
      <c r="Q462" s="11">
        <f t="shared" si="14"/>
        <v>41759.542534722219</v>
      </c>
      <c r="R462" s="3">
        <f t="shared" si="15"/>
        <v>2014</v>
      </c>
    </row>
    <row r="463" spans="1:18" ht="60" x14ac:dyDescent="0.25">
      <c r="A463" s="3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10" t="s">
        <v>8308</v>
      </c>
      <c r="P463" s="3" t="s">
        <v>8314</v>
      </c>
      <c r="Q463" s="11">
        <f t="shared" si="14"/>
        <v>41407.84684027778</v>
      </c>
      <c r="R463" s="3">
        <f t="shared" si="15"/>
        <v>2013</v>
      </c>
    </row>
    <row r="464" spans="1:18" ht="60" x14ac:dyDescent="0.25">
      <c r="A464" s="3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10" t="s">
        <v>8308</v>
      </c>
      <c r="P464" s="3" t="s">
        <v>8314</v>
      </c>
      <c r="Q464" s="11">
        <f t="shared" si="14"/>
        <v>40705.126631944448</v>
      </c>
      <c r="R464" s="3">
        <f t="shared" si="15"/>
        <v>2011</v>
      </c>
    </row>
    <row r="465" spans="1:18" ht="45" x14ac:dyDescent="0.25">
      <c r="A465" s="3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10" t="s">
        <v>8308</v>
      </c>
      <c r="P465" s="3" t="s">
        <v>8314</v>
      </c>
      <c r="Q465" s="11">
        <f t="shared" si="14"/>
        <v>40750.710104166668</v>
      </c>
      <c r="R465" s="3">
        <f t="shared" si="15"/>
        <v>2011</v>
      </c>
    </row>
    <row r="466" spans="1:18" ht="45" x14ac:dyDescent="0.25">
      <c r="A466" s="3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10" t="s">
        <v>8308</v>
      </c>
      <c r="P466" s="3" t="s">
        <v>8314</v>
      </c>
      <c r="Q466" s="11">
        <f t="shared" si="14"/>
        <v>42488.848784722228</v>
      </c>
      <c r="R466" s="3">
        <f t="shared" si="15"/>
        <v>2016</v>
      </c>
    </row>
    <row r="467" spans="1:18" ht="30" x14ac:dyDescent="0.25">
      <c r="A467" s="3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10" t="s">
        <v>8308</v>
      </c>
      <c r="P467" s="3" t="s">
        <v>8314</v>
      </c>
      <c r="Q467" s="11">
        <f t="shared" si="14"/>
        <v>41801.120069444441</v>
      </c>
      <c r="R467" s="3">
        <f t="shared" si="15"/>
        <v>2014</v>
      </c>
    </row>
    <row r="468" spans="1:18" ht="45" x14ac:dyDescent="0.25">
      <c r="A468" s="3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10" t="s">
        <v>8308</v>
      </c>
      <c r="P468" s="3" t="s">
        <v>8314</v>
      </c>
      <c r="Q468" s="11">
        <f t="shared" si="14"/>
        <v>41129.942870370374</v>
      </c>
      <c r="R468" s="3">
        <f t="shared" si="15"/>
        <v>2012</v>
      </c>
    </row>
    <row r="469" spans="1:18" ht="60" x14ac:dyDescent="0.25">
      <c r="A469" s="3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10" t="s">
        <v>8308</v>
      </c>
      <c r="P469" s="3" t="s">
        <v>8314</v>
      </c>
      <c r="Q469" s="11">
        <f t="shared" si="14"/>
        <v>41135.679791666669</v>
      </c>
      <c r="R469" s="3">
        <f t="shared" si="15"/>
        <v>2012</v>
      </c>
    </row>
    <row r="470" spans="1:18" ht="60" x14ac:dyDescent="0.25">
      <c r="A470" s="3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10" t="s">
        <v>8308</v>
      </c>
      <c r="P470" s="3" t="s">
        <v>8314</v>
      </c>
      <c r="Q470" s="11">
        <f t="shared" si="14"/>
        <v>41041.167627314811</v>
      </c>
      <c r="R470" s="3">
        <f t="shared" si="15"/>
        <v>2012</v>
      </c>
    </row>
    <row r="471" spans="1:18" ht="30" x14ac:dyDescent="0.25">
      <c r="A471" s="3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10" t="s">
        <v>8308</v>
      </c>
      <c r="P471" s="3" t="s">
        <v>8314</v>
      </c>
      <c r="Q471" s="11">
        <f t="shared" si="14"/>
        <v>41827.989861111113</v>
      </c>
      <c r="R471" s="3">
        <f t="shared" si="15"/>
        <v>2014</v>
      </c>
    </row>
    <row r="472" spans="1:18" ht="60" x14ac:dyDescent="0.25">
      <c r="A472" s="3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10" t="s">
        <v>8308</v>
      </c>
      <c r="P472" s="3" t="s">
        <v>8314</v>
      </c>
      <c r="Q472" s="11">
        <f t="shared" si="14"/>
        <v>41605.167696759258</v>
      </c>
      <c r="R472" s="3">
        <f t="shared" si="15"/>
        <v>2013</v>
      </c>
    </row>
    <row r="473" spans="1:18" ht="60" x14ac:dyDescent="0.25">
      <c r="A473" s="3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10" t="s">
        <v>8308</v>
      </c>
      <c r="P473" s="3" t="s">
        <v>8314</v>
      </c>
      <c r="Q473" s="11">
        <f t="shared" si="14"/>
        <v>41703.721979166665</v>
      </c>
      <c r="R473" s="3">
        <f t="shared" si="15"/>
        <v>2014</v>
      </c>
    </row>
    <row r="474" spans="1:18" ht="60" x14ac:dyDescent="0.25">
      <c r="A474" s="3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10" t="s">
        <v>8308</v>
      </c>
      <c r="P474" s="3" t="s">
        <v>8314</v>
      </c>
      <c r="Q474" s="11">
        <f t="shared" si="14"/>
        <v>41844.922662037039</v>
      </c>
      <c r="R474" s="3">
        <f t="shared" si="15"/>
        <v>2014</v>
      </c>
    </row>
    <row r="475" spans="1:18" ht="45" x14ac:dyDescent="0.25">
      <c r="A475" s="3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10" t="s">
        <v>8308</v>
      </c>
      <c r="P475" s="3" t="s">
        <v>8314</v>
      </c>
      <c r="Q475" s="11">
        <f t="shared" si="14"/>
        <v>41869.698136574072</v>
      </c>
      <c r="R475" s="3">
        <f t="shared" si="15"/>
        <v>2014</v>
      </c>
    </row>
    <row r="476" spans="1:18" ht="45" x14ac:dyDescent="0.25">
      <c r="A476" s="3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10" t="s">
        <v>8308</v>
      </c>
      <c r="P476" s="3" t="s">
        <v>8314</v>
      </c>
      <c r="Q476" s="11">
        <f t="shared" si="14"/>
        <v>42753.329039351855</v>
      </c>
      <c r="R476" s="3">
        <f t="shared" si="15"/>
        <v>2017</v>
      </c>
    </row>
    <row r="477" spans="1:18" ht="60" x14ac:dyDescent="0.25">
      <c r="A477" s="3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10" t="s">
        <v>8308</v>
      </c>
      <c r="P477" s="3" t="s">
        <v>8314</v>
      </c>
      <c r="Q477" s="11">
        <f t="shared" si="14"/>
        <v>42100.086145833338</v>
      </c>
      <c r="R477" s="3">
        <f t="shared" si="15"/>
        <v>2015</v>
      </c>
    </row>
    <row r="478" spans="1:18" ht="30" x14ac:dyDescent="0.25">
      <c r="A478" s="3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10" t="s">
        <v>8308</v>
      </c>
      <c r="P478" s="3" t="s">
        <v>8314</v>
      </c>
      <c r="Q478" s="11">
        <f t="shared" si="14"/>
        <v>41757.975011574075</v>
      </c>
      <c r="R478" s="3">
        <f t="shared" si="15"/>
        <v>2014</v>
      </c>
    </row>
    <row r="479" spans="1:18" ht="60" x14ac:dyDescent="0.25">
      <c r="A479" s="3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10" t="s">
        <v>8308</v>
      </c>
      <c r="P479" s="3" t="s">
        <v>8314</v>
      </c>
      <c r="Q479" s="11">
        <f t="shared" si="14"/>
        <v>40987.83488425926</v>
      </c>
      <c r="R479" s="3">
        <f t="shared" si="15"/>
        <v>2012</v>
      </c>
    </row>
    <row r="480" spans="1:18" ht="45" x14ac:dyDescent="0.25">
      <c r="A480" s="3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10" t="s">
        <v>8308</v>
      </c>
      <c r="P480" s="3" t="s">
        <v>8314</v>
      </c>
      <c r="Q480" s="11">
        <f t="shared" si="14"/>
        <v>42065.910983796297</v>
      </c>
      <c r="R480" s="3">
        <f t="shared" si="15"/>
        <v>2015</v>
      </c>
    </row>
    <row r="481" spans="1:18" ht="45" x14ac:dyDescent="0.25">
      <c r="A481" s="3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10" t="s">
        <v>8308</v>
      </c>
      <c r="P481" s="3" t="s">
        <v>8314</v>
      </c>
      <c r="Q481" s="11">
        <f t="shared" si="14"/>
        <v>41904.407812500001</v>
      </c>
      <c r="R481" s="3">
        <f t="shared" si="15"/>
        <v>2014</v>
      </c>
    </row>
    <row r="482" spans="1:18" ht="60" x14ac:dyDescent="0.25">
      <c r="A482" s="3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10" t="s">
        <v>8308</v>
      </c>
      <c r="P482" s="3" t="s">
        <v>8314</v>
      </c>
      <c r="Q482" s="11">
        <f t="shared" si="14"/>
        <v>41465.500173611108</v>
      </c>
      <c r="R482" s="3">
        <f t="shared" si="15"/>
        <v>2013</v>
      </c>
    </row>
    <row r="483" spans="1:18" ht="60" x14ac:dyDescent="0.25">
      <c r="A483" s="3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10" t="s">
        <v>8308</v>
      </c>
      <c r="P483" s="3" t="s">
        <v>8314</v>
      </c>
      <c r="Q483" s="11">
        <f t="shared" si="14"/>
        <v>41162.672326388885</v>
      </c>
      <c r="R483" s="3">
        <f t="shared" si="15"/>
        <v>2012</v>
      </c>
    </row>
    <row r="484" spans="1:18" ht="45" x14ac:dyDescent="0.25">
      <c r="A484" s="3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10" t="s">
        <v>8308</v>
      </c>
      <c r="P484" s="3" t="s">
        <v>8314</v>
      </c>
      <c r="Q484" s="11">
        <f t="shared" si="14"/>
        <v>42447.896875000006</v>
      </c>
      <c r="R484" s="3">
        <f t="shared" si="15"/>
        <v>2016</v>
      </c>
    </row>
    <row r="485" spans="1:18" ht="60" x14ac:dyDescent="0.25">
      <c r="A485" s="3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10" t="s">
        <v>8308</v>
      </c>
      <c r="P485" s="3" t="s">
        <v>8314</v>
      </c>
      <c r="Q485" s="11">
        <f t="shared" si="14"/>
        <v>41243.197592592594</v>
      </c>
      <c r="R485" s="3">
        <f t="shared" si="15"/>
        <v>2012</v>
      </c>
    </row>
    <row r="486" spans="1:18" ht="60" x14ac:dyDescent="0.25">
      <c r="A486" s="3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10" t="s">
        <v>8308</v>
      </c>
      <c r="P486" s="3" t="s">
        <v>8314</v>
      </c>
      <c r="Q486" s="11">
        <f t="shared" si="14"/>
        <v>42272.93949074074</v>
      </c>
      <c r="R486" s="3">
        <f t="shared" si="15"/>
        <v>2015</v>
      </c>
    </row>
    <row r="487" spans="1:18" ht="45" x14ac:dyDescent="0.25">
      <c r="A487" s="3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10" t="s">
        <v>8308</v>
      </c>
      <c r="P487" s="3" t="s">
        <v>8314</v>
      </c>
      <c r="Q487" s="11">
        <f t="shared" si="14"/>
        <v>41381.50577546296</v>
      </c>
      <c r="R487" s="3">
        <f t="shared" si="15"/>
        <v>2013</v>
      </c>
    </row>
    <row r="488" spans="1:18" ht="60" x14ac:dyDescent="0.25">
      <c r="A488" s="3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10" t="s">
        <v>8308</v>
      </c>
      <c r="P488" s="3" t="s">
        <v>8314</v>
      </c>
      <c r="Q488" s="11">
        <f t="shared" si="14"/>
        <v>41761.94258101852</v>
      </c>
      <c r="R488" s="3">
        <f t="shared" si="15"/>
        <v>2014</v>
      </c>
    </row>
    <row r="489" spans="1:18" ht="60" x14ac:dyDescent="0.25">
      <c r="A489" s="3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10" t="s">
        <v>8308</v>
      </c>
      <c r="P489" s="3" t="s">
        <v>8314</v>
      </c>
      <c r="Q489" s="11">
        <f t="shared" si="14"/>
        <v>42669.594837962963</v>
      </c>
      <c r="R489" s="3">
        <f t="shared" si="15"/>
        <v>2016</v>
      </c>
    </row>
    <row r="490" spans="1:18" ht="45" x14ac:dyDescent="0.25">
      <c r="A490" s="3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10" t="s">
        <v>8308</v>
      </c>
      <c r="P490" s="3" t="s">
        <v>8314</v>
      </c>
      <c r="Q490" s="11">
        <f t="shared" si="14"/>
        <v>42714.054398148146</v>
      </c>
      <c r="R490" s="3">
        <f t="shared" si="15"/>
        <v>2016</v>
      </c>
    </row>
    <row r="491" spans="1:18" ht="45" x14ac:dyDescent="0.25">
      <c r="A491" s="3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10" t="s">
        <v>8308</v>
      </c>
      <c r="P491" s="3" t="s">
        <v>8314</v>
      </c>
      <c r="Q491" s="11">
        <f t="shared" si="14"/>
        <v>40882.481666666667</v>
      </c>
      <c r="R491" s="3">
        <f t="shared" si="15"/>
        <v>2011</v>
      </c>
    </row>
    <row r="492" spans="1:18" x14ac:dyDescent="0.25">
      <c r="A492" s="3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10" t="s">
        <v>8308</v>
      </c>
      <c r="P492" s="3" t="s">
        <v>8314</v>
      </c>
      <c r="Q492" s="11">
        <f t="shared" si="14"/>
        <v>41113.968576388892</v>
      </c>
      <c r="R492" s="3">
        <f t="shared" si="15"/>
        <v>2012</v>
      </c>
    </row>
    <row r="493" spans="1:18" ht="45" x14ac:dyDescent="0.25">
      <c r="A493" s="3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10" t="s">
        <v>8308</v>
      </c>
      <c r="P493" s="3" t="s">
        <v>8314</v>
      </c>
      <c r="Q493" s="11">
        <f t="shared" si="14"/>
        <v>42366.982627314821</v>
      </c>
      <c r="R493" s="3">
        <f t="shared" si="15"/>
        <v>2015</v>
      </c>
    </row>
    <row r="494" spans="1:18" ht="60" x14ac:dyDescent="0.25">
      <c r="A494" s="3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10" t="s">
        <v>8308</v>
      </c>
      <c r="P494" s="3" t="s">
        <v>8314</v>
      </c>
      <c r="Q494" s="11">
        <f t="shared" si="14"/>
        <v>42596.03506944445</v>
      </c>
      <c r="R494" s="3">
        <f t="shared" si="15"/>
        <v>2016</v>
      </c>
    </row>
    <row r="495" spans="1:18" ht="45" x14ac:dyDescent="0.25">
      <c r="A495" s="3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10" t="s">
        <v>8308</v>
      </c>
      <c r="P495" s="3" t="s">
        <v>8314</v>
      </c>
      <c r="Q495" s="11">
        <f t="shared" si="14"/>
        <v>42114.726134259254</v>
      </c>
      <c r="R495" s="3">
        <f t="shared" si="15"/>
        <v>2015</v>
      </c>
    </row>
    <row r="496" spans="1:18" ht="60" x14ac:dyDescent="0.25">
      <c r="A496" s="3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10" t="s">
        <v>8308</v>
      </c>
      <c r="P496" s="3" t="s">
        <v>8314</v>
      </c>
      <c r="Q496" s="11">
        <f t="shared" si="14"/>
        <v>41799.830613425926</v>
      </c>
      <c r="R496" s="3">
        <f t="shared" si="15"/>
        <v>2014</v>
      </c>
    </row>
    <row r="497" spans="1:18" ht="45" x14ac:dyDescent="0.25">
      <c r="A497" s="3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10" t="s">
        <v>8308</v>
      </c>
      <c r="P497" s="3" t="s">
        <v>8314</v>
      </c>
      <c r="Q497" s="11">
        <f t="shared" si="14"/>
        <v>42171.827604166669</v>
      </c>
      <c r="R497" s="3">
        <f t="shared" si="15"/>
        <v>2015</v>
      </c>
    </row>
    <row r="498" spans="1:18" ht="45" x14ac:dyDescent="0.25">
      <c r="A498" s="3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10" t="s">
        <v>8308</v>
      </c>
      <c r="P498" s="3" t="s">
        <v>8314</v>
      </c>
      <c r="Q498" s="11">
        <f t="shared" si="14"/>
        <v>41620.93141203704</v>
      </c>
      <c r="R498" s="3">
        <f t="shared" si="15"/>
        <v>2013</v>
      </c>
    </row>
    <row r="499" spans="1:18" x14ac:dyDescent="0.25">
      <c r="A499" s="3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10" t="s">
        <v>8308</v>
      </c>
      <c r="P499" s="3" t="s">
        <v>8314</v>
      </c>
      <c r="Q499" s="11">
        <f t="shared" si="14"/>
        <v>41945.037789351853</v>
      </c>
      <c r="R499" s="3">
        <f t="shared" si="15"/>
        <v>2014</v>
      </c>
    </row>
    <row r="500" spans="1:18" ht="45" x14ac:dyDescent="0.25">
      <c r="A500" s="3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10" t="s">
        <v>8308</v>
      </c>
      <c r="P500" s="3" t="s">
        <v>8314</v>
      </c>
      <c r="Q500" s="11">
        <f t="shared" si="14"/>
        <v>40858.762141203704</v>
      </c>
      <c r="R500" s="3">
        <f t="shared" si="15"/>
        <v>2011</v>
      </c>
    </row>
    <row r="501" spans="1:18" ht="60" x14ac:dyDescent="0.25">
      <c r="A501" s="3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10" t="s">
        <v>8308</v>
      </c>
      <c r="P501" s="3" t="s">
        <v>8314</v>
      </c>
      <c r="Q501" s="11">
        <f t="shared" si="14"/>
        <v>40043.895462962959</v>
      </c>
      <c r="R501" s="3">
        <f t="shared" si="15"/>
        <v>2009</v>
      </c>
    </row>
    <row r="502" spans="1:18" ht="60" x14ac:dyDescent="0.25">
      <c r="A502" s="3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10" t="s">
        <v>8308</v>
      </c>
      <c r="P502" s="3" t="s">
        <v>8314</v>
      </c>
      <c r="Q502" s="11">
        <f t="shared" si="14"/>
        <v>40247.886006944449</v>
      </c>
      <c r="R502" s="3">
        <f t="shared" si="15"/>
        <v>2010</v>
      </c>
    </row>
    <row r="503" spans="1:18" ht="60" x14ac:dyDescent="0.25">
      <c r="A503" s="3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10" t="s">
        <v>8308</v>
      </c>
      <c r="P503" s="3" t="s">
        <v>8314</v>
      </c>
      <c r="Q503" s="11">
        <f t="shared" si="14"/>
        <v>40703.234386574077</v>
      </c>
      <c r="R503" s="3">
        <f t="shared" si="15"/>
        <v>2011</v>
      </c>
    </row>
    <row r="504" spans="1:18" ht="60" x14ac:dyDescent="0.25">
      <c r="A504" s="3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10" t="s">
        <v>8308</v>
      </c>
      <c r="P504" s="3" t="s">
        <v>8314</v>
      </c>
      <c r="Q504" s="11">
        <f t="shared" si="14"/>
        <v>40956.553530092591</v>
      </c>
      <c r="R504" s="3">
        <f t="shared" si="15"/>
        <v>2012</v>
      </c>
    </row>
    <row r="505" spans="1:18" ht="60" x14ac:dyDescent="0.25">
      <c r="A505" s="3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10" t="s">
        <v>8308</v>
      </c>
      <c r="P505" s="3" t="s">
        <v>8314</v>
      </c>
      <c r="Q505" s="11">
        <f t="shared" si="14"/>
        <v>41991.526655092588</v>
      </c>
      <c r="R505" s="3">
        <f t="shared" si="15"/>
        <v>2014</v>
      </c>
    </row>
    <row r="506" spans="1:18" ht="60" x14ac:dyDescent="0.25">
      <c r="A506" s="3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10" t="s">
        <v>8308</v>
      </c>
      <c r="P506" s="3" t="s">
        <v>8314</v>
      </c>
      <c r="Q506" s="11">
        <f t="shared" si="14"/>
        <v>40949.98364583333</v>
      </c>
      <c r="R506" s="3">
        <f t="shared" si="15"/>
        <v>2012</v>
      </c>
    </row>
    <row r="507" spans="1:18" ht="45" x14ac:dyDescent="0.25">
      <c r="A507" s="3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10" t="s">
        <v>8308</v>
      </c>
      <c r="P507" s="3" t="s">
        <v>8314</v>
      </c>
      <c r="Q507" s="11">
        <f t="shared" si="14"/>
        <v>42318.098217592589</v>
      </c>
      <c r="R507" s="3">
        <f t="shared" si="15"/>
        <v>2015</v>
      </c>
    </row>
    <row r="508" spans="1:18" ht="45" x14ac:dyDescent="0.25">
      <c r="A508" s="3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10" t="s">
        <v>8308</v>
      </c>
      <c r="P508" s="3" t="s">
        <v>8314</v>
      </c>
      <c r="Q508" s="11">
        <f t="shared" si="14"/>
        <v>41466.552314814813</v>
      </c>
      <c r="R508" s="3">
        <f t="shared" si="15"/>
        <v>2013</v>
      </c>
    </row>
    <row r="509" spans="1:18" ht="60" x14ac:dyDescent="0.25">
      <c r="A509" s="3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10" t="s">
        <v>8308</v>
      </c>
      <c r="P509" s="3" t="s">
        <v>8314</v>
      </c>
      <c r="Q509" s="11">
        <f t="shared" si="14"/>
        <v>41156.958993055552</v>
      </c>
      <c r="R509" s="3">
        <f t="shared" si="15"/>
        <v>2012</v>
      </c>
    </row>
    <row r="510" spans="1:18" ht="60" x14ac:dyDescent="0.25">
      <c r="A510" s="3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10" t="s">
        <v>8308</v>
      </c>
      <c r="P510" s="3" t="s">
        <v>8314</v>
      </c>
      <c r="Q510" s="11">
        <f t="shared" si="14"/>
        <v>40995.024317129632</v>
      </c>
      <c r="R510" s="3">
        <f t="shared" si="15"/>
        <v>2012</v>
      </c>
    </row>
    <row r="511" spans="1:18" ht="45" x14ac:dyDescent="0.25">
      <c r="A511" s="3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10" t="s">
        <v>8308</v>
      </c>
      <c r="P511" s="3" t="s">
        <v>8314</v>
      </c>
      <c r="Q511" s="11">
        <f t="shared" si="14"/>
        <v>42153.631597222222</v>
      </c>
      <c r="R511" s="3">
        <f t="shared" si="15"/>
        <v>2015</v>
      </c>
    </row>
    <row r="512" spans="1:18" ht="45" x14ac:dyDescent="0.25">
      <c r="A512" s="3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10" t="s">
        <v>8308</v>
      </c>
      <c r="P512" s="3" t="s">
        <v>8314</v>
      </c>
      <c r="Q512" s="11">
        <f t="shared" si="14"/>
        <v>42400.176377314812</v>
      </c>
      <c r="R512" s="3">
        <f t="shared" si="15"/>
        <v>2016</v>
      </c>
    </row>
    <row r="513" spans="1:18" ht="45" x14ac:dyDescent="0.25">
      <c r="A513" s="3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10" t="s">
        <v>8308</v>
      </c>
      <c r="P513" s="3" t="s">
        <v>8314</v>
      </c>
      <c r="Q513" s="11">
        <f t="shared" si="14"/>
        <v>41340.303032407406</v>
      </c>
      <c r="R513" s="3">
        <f t="shared" si="15"/>
        <v>2013</v>
      </c>
    </row>
    <row r="514" spans="1:18" ht="60" x14ac:dyDescent="0.25">
      <c r="A514" s="3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10" t="s">
        <v>8308</v>
      </c>
      <c r="P514" s="3" t="s">
        <v>8314</v>
      </c>
      <c r="Q514" s="11">
        <f t="shared" si="14"/>
        <v>42649.742210648154</v>
      </c>
      <c r="R514" s="3">
        <f t="shared" si="15"/>
        <v>2016</v>
      </c>
    </row>
    <row r="515" spans="1:18" ht="45" x14ac:dyDescent="0.25">
      <c r="A515" s="3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10" t="s">
        <v>8308</v>
      </c>
      <c r="P515" s="3" t="s">
        <v>8314</v>
      </c>
      <c r="Q515" s="11">
        <f t="shared" ref="Q515:Q578" si="16">(((J515/60)/60)/24)+DATE(1970,1,1)</f>
        <v>42552.653993055559</v>
      </c>
      <c r="R515" s="3">
        <f t="shared" ref="R515:R578" si="17">YEAR(Q515)</f>
        <v>2016</v>
      </c>
    </row>
    <row r="516" spans="1:18" ht="45" x14ac:dyDescent="0.25">
      <c r="A516" s="3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10" t="s">
        <v>8308</v>
      </c>
      <c r="P516" s="3" t="s">
        <v>8314</v>
      </c>
      <c r="Q516" s="11">
        <f t="shared" si="16"/>
        <v>41830.613969907405</v>
      </c>
      <c r="R516" s="3">
        <f t="shared" si="17"/>
        <v>2014</v>
      </c>
    </row>
    <row r="517" spans="1:18" ht="45" x14ac:dyDescent="0.25">
      <c r="A517" s="3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10" t="s">
        <v>8308</v>
      </c>
      <c r="P517" s="3" t="s">
        <v>8314</v>
      </c>
      <c r="Q517" s="11">
        <f t="shared" si="16"/>
        <v>42327.490752314814</v>
      </c>
      <c r="R517" s="3">
        <f t="shared" si="17"/>
        <v>2015</v>
      </c>
    </row>
    <row r="518" spans="1:18" ht="30" x14ac:dyDescent="0.25">
      <c r="A518" s="3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10" t="s">
        <v>8308</v>
      </c>
      <c r="P518" s="3" t="s">
        <v>8314</v>
      </c>
      <c r="Q518" s="11">
        <f t="shared" si="16"/>
        <v>42091.778703703705</v>
      </c>
      <c r="R518" s="3">
        <f t="shared" si="17"/>
        <v>2015</v>
      </c>
    </row>
    <row r="519" spans="1:18" ht="60" x14ac:dyDescent="0.25">
      <c r="A519" s="3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10" t="s">
        <v>8308</v>
      </c>
      <c r="P519" s="3" t="s">
        <v>8314</v>
      </c>
      <c r="Q519" s="11">
        <f t="shared" si="16"/>
        <v>42738.615289351852</v>
      </c>
      <c r="R519" s="3">
        <f t="shared" si="17"/>
        <v>2017</v>
      </c>
    </row>
    <row r="520" spans="1:18" ht="60" x14ac:dyDescent="0.25">
      <c r="A520" s="3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10" t="s">
        <v>8308</v>
      </c>
      <c r="P520" s="3" t="s">
        <v>8314</v>
      </c>
      <c r="Q520" s="11">
        <f t="shared" si="16"/>
        <v>42223.616018518514</v>
      </c>
      <c r="R520" s="3">
        <f t="shared" si="17"/>
        <v>2015</v>
      </c>
    </row>
    <row r="521" spans="1:18" ht="45" x14ac:dyDescent="0.25">
      <c r="A521" s="3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10" t="s">
        <v>8308</v>
      </c>
      <c r="P521" s="3" t="s">
        <v>8314</v>
      </c>
      <c r="Q521" s="11">
        <f t="shared" si="16"/>
        <v>41218.391446759262</v>
      </c>
      <c r="R521" s="3">
        <f t="shared" si="17"/>
        <v>2012</v>
      </c>
    </row>
    <row r="522" spans="1:18" ht="60" x14ac:dyDescent="0.25">
      <c r="A522" s="3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10" t="s">
        <v>8315</v>
      </c>
      <c r="P522" s="3" t="s">
        <v>8316</v>
      </c>
      <c r="Q522" s="11">
        <f t="shared" si="16"/>
        <v>42318.702094907407</v>
      </c>
      <c r="R522" s="3">
        <f t="shared" si="17"/>
        <v>2015</v>
      </c>
    </row>
    <row r="523" spans="1:18" ht="60" x14ac:dyDescent="0.25">
      <c r="A523" s="3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10" t="s">
        <v>8315</v>
      </c>
      <c r="P523" s="3" t="s">
        <v>8316</v>
      </c>
      <c r="Q523" s="11">
        <f t="shared" si="16"/>
        <v>42646.092812499999</v>
      </c>
      <c r="R523" s="3">
        <f t="shared" si="17"/>
        <v>2016</v>
      </c>
    </row>
    <row r="524" spans="1:18" ht="45" x14ac:dyDescent="0.25">
      <c r="A524" s="3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10" t="s">
        <v>8315</v>
      </c>
      <c r="P524" s="3" t="s">
        <v>8316</v>
      </c>
      <c r="Q524" s="11">
        <f t="shared" si="16"/>
        <v>42430.040798611109</v>
      </c>
      <c r="R524" s="3">
        <f t="shared" si="17"/>
        <v>2016</v>
      </c>
    </row>
    <row r="525" spans="1:18" ht="60" x14ac:dyDescent="0.25">
      <c r="A525" s="3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10" t="s">
        <v>8315</v>
      </c>
      <c r="P525" s="3" t="s">
        <v>8316</v>
      </c>
      <c r="Q525" s="11">
        <f t="shared" si="16"/>
        <v>42238.13282407407</v>
      </c>
      <c r="R525" s="3">
        <f t="shared" si="17"/>
        <v>2015</v>
      </c>
    </row>
    <row r="526" spans="1:18" ht="60" x14ac:dyDescent="0.25">
      <c r="A526" s="3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10" t="s">
        <v>8315</v>
      </c>
      <c r="P526" s="3" t="s">
        <v>8316</v>
      </c>
      <c r="Q526" s="11">
        <f t="shared" si="16"/>
        <v>42492.717233796298</v>
      </c>
      <c r="R526" s="3">
        <f t="shared" si="17"/>
        <v>2016</v>
      </c>
    </row>
    <row r="527" spans="1:18" ht="60" x14ac:dyDescent="0.25">
      <c r="A527" s="3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10" t="s">
        <v>8315</v>
      </c>
      <c r="P527" s="3" t="s">
        <v>8316</v>
      </c>
      <c r="Q527" s="11">
        <f t="shared" si="16"/>
        <v>41850.400937500002</v>
      </c>
      <c r="R527" s="3">
        <f t="shared" si="17"/>
        <v>2014</v>
      </c>
    </row>
    <row r="528" spans="1:18" ht="45" x14ac:dyDescent="0.25">
      <c r="A528" s="3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10" t="s">
        <v>8315</v>
      </c>
      <c r="P528" s="3" t="s">
        <v>8316</v>
      </c>
      <c r="Q528" s="11">
        <f t="shared" si="16"/>
        <v>42192.591944444444</v>
      </c>
      <c r="R528" s="3">
        <f t="shared" si="17"/>
        <v>2015</v>
      </c>
    </row>
    <row r="529" spans="1:18" ht="60" x14ac:dyDescent="0.25">
      <c r="A529" s="3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10" t="s">
        <v>8315</v>
      </c>
      <c r="P529" s="3" t="s">
        <v>8316</v>
      </c>
      <c r="Q529" s="11">
        <f t="shared" si="16"/>
        <v>42753.205625000002</v>
      </c>
      <c r="R529" s="3">
        <f t="shared" si="17"/>
        <v>2017</v>
      </c>
    </row>
    <row r="530" spans="1:18" ht="30" x14ac:dyDescent="0.25">
      <c r="A530" s="3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10" t="s">
        <v>8315</v>
      </c>
      <c r="P530" s="3" t="s">
        <v>8316</v>
      </c>
      <c r="Q530" s="11">
        <f t="shared" si="16"/>
        <v>42155.920219907406</v>
      </c>
      <c r="R530" s="3">
        <f t="shared" si="17"/>
        <v>2015</v>
      </c>
    </row>
    <row r="531" spans="1:18" ht="60" x14ac:dyDescent="0.25">
      <c r="A531" s="3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10" t="s">
        <v>8315</v>
      </c>
      <c r="P531" s="3" t="s">
        <v>8316</v>
      </c>
      <c r="Q531" s="11">
        <f t="shared" si="16"/>
        <v>42725.031180555554</v>
      </c>
      <c r="R531" s="3">
        <f t="shared" si="17"/>
        <v>2016</v>
      </c>
    </row>
    <row r="532" spans="1:18" ht="60" x14ac:dyDescent="0.25">
      <c r="A532" s="3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10" t="s">
        <v>8315</v>
      </c>
      <c r="P532" s="3" t="s">
        <v>8316</v>
      </c>
      <c r="Q532" s="11">
        <f t="shared" si="16"/>
        <v>42157.591064814813</v>
      </c>
      <c r="R532" s="3">
        <f t="shared" si="17"/>
        <v>2015</v>
      </c>
    </row>
    <row r="533" spans="1:18" ht="60" x14ac:dyDescent="0.25">
      <c r="A533" s="3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10" t="s">
        <v>8315</v>
      </c>
      <c r="P533" s="3" t="s">
        <v>8316</v>
      </c>
      <c r="Q533" s="11">
        <f t="shared" si="16"/>
        <v>42676.065150462964</v>
      </c>
      <c r="R533" s="3">
        <f t="shared" si="17"/>
        <v>2016</v>
      </c>
    </row>
    <row r="534" spans="1:18" ht="60" x14ac:dyDescent="0.25">
      <c r="A534" s="3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10" t="s">
        <v>8315</v>
      </c>
      <c r="P534" s="3" t="s">
        <v>8316</v>
      </c>
      <c r="Q534" s="11">
        <f t="shared" si="16"/>
        <v>42473.007037037038</v>
      </c>
      <c r="R534" s="3">
        <f t="shared" si="17"/>
        <v>2016</v>
      </c>
    </row>
    <row r="535" spans="1:18" ht="60" x14ac:dyDescent="0.25">
      <c r="A535" s="3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10" t="s">
        <v>8315</v>
      </c>
      <c r="P535" s="3" t="s">
        <v>8316</v>
      </c>
      <c r="Q535" s="11">
        <f t="shared" si="16"/>
        <v>42482.43478009259</v>
      </c>
      <c r="R535" s="3">
        <f t="shared" si="17"/>
        <v>2016</v>
      </c>
    </row>
    <row r="536" spans="1:18" ht="60" x14ac:dyDescent="0.25">
      <c r="A536" s="3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10" t="s">
        <v>8315</v>
      </c>
      <c r="P536" s="3" t="s">
        <v>8316</v>
      </c>
      <c r="Q536" s="11">
        <f t="shared" si="16"/>
        <v>42270.810995370368</v>
      </c>
      <c r="R536" s="3">
        <f t="shared" si="17"/>
        <v>2015</v>
      </c>
    </row>
    <row r="537" spans="1:18" ht="45" x14ac:dyDescent="0.25">
      <c r="A537" s="3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10" t="s">
        <v>8315</v>
      </c>
      <c r="P537" s="3" t="s">
        <v>8316</v>
      </c>
      <c r="Q537" s="11">
        <f t="shared" si="16"/>
        <v>42711.545196759253</v>
      </c>
      <c r="R537" s="3">
        <f t="shared" si="17"/>
        <v>2016</v>
      </c>
    </row>
    <row r="538" spans="1:18" ht="60" x14ac:dyDescent="0.25">
      <c r="A538" s="3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10" t="s">
        <v>8315</v>
      </c>
      <c r="P538" s="3" t="s">
        <v>8316</v>
      </c>
      <c r="Q538" s="11">
        <f t="shared" si="16"/>
        <v>42179.344988425932</v>
      </c>
      <c r="R538" s="3">
        <f t="shared" si="17"/>
        <v>2015</v>
      </c>
    </row>
    <row r="539" spans="1:18" ht="60" x14ac:dyDescent="0.25">
      <c r="A539" s="3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10" t="s">
        <v>8315</v>
      </c>
      <c r="P539" s="3" t="s">
        <v>8316</v>
      </c>
      <c r="Q539" s="11">
        <f t="shared" si="16"/>
        <v>42282.768414351856</v>
      </c>
      <c r="R539" s="3">
        <f t="shared" si="17"/>
        <v>2015</v>
      </c>
    </row>
    <row r="540" spans="1:18" ht="60" x14ac:dyDescent="0.25">
      <c r="A540" s="3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10" t="s">
        <v>8315</v>
      </c>
      <c r="P540" s="3" t="s">
        <v>8316</v>
      </c>
      <c r="Q540" s="11">
        <f t="shared" si="16"/>
        <v>42473.794710648144</v>
      </c>
      <c r="R540" s="3">
        <f t="shared" si="17"/>
        <v>2016</v>
      </c>
    </row>
    <row r="541" spans="1:18" ht="45" x14ac:dyDescent="0.25">
      <c r="A541" s="3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10" t="s">
        <v>8315</v>
      </c>
      <c r="P541" s="3" t="s">
        <v>8316</v>
      </c>
      <c r="Q541" s="11">
        <f t="shared" si="16"/>
        <v>42535.049849537041</v>
      </c>
      <c r="R541" s="3">
        <f t="shared" si="17"/>
        <v>2016</v>
      </c>
    </row>
    <row r="542" spans="1:18" ht="60" x14ac:dyDescent="0.25">
      <c r="A542" s="3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10" t="s">
        <v>8317</v>
      </c>
      <c r="P542" s="3" t="s">
        <v>8318</v>
      </c>
      <c r="Q542" s="11">
        <f t="shared" si="16"/>
        <v>42009.817199074074</v>
      </c>
      <c r="R542" s="3">
        <f t="shared" si="17"/>
        <v>2015</v>
      </c>
    </row>
    <row r="543" spans="1:18" ht="45" x14ac:dyDescent="0.25">
      <c r="A543" s="3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10" t="s">
        <v>8317</v>
      </c>
      <c r="P543" s="3" t="s">
        <v>8318</v>
      </c>
      <c r="Q543" s="11">
        <f t="shared" si="16"/>
        <v>42276.046689814815</v>
      </c>
      <c r="R543" s="3">
        <f t="shared" si="17"/>
        <v>2015</v>
      </c>
    </row>
    <row r="544" spans="1:18" ht="45" x14ac:dyDescent="0.25">
      <c r="A544" s="3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10" t="s">
        <v>8317</v>
      </c>
      <c r="P544" s="3" t="s">
        <v>8318</v>
      </c>
      <c r="Q544" s="11">
        <f t="shared" si="16"/>
        <v>42433.737453703703</v>
      </c>
      <c r="R544" s="3">
        <f t="shared" si="17"/>
        <v>2016</v>
      </c>
    </row>
    <row r="545" spans="1:18" ht="60" x14ac:dyDescent="0.25">
      <c r="A545" s="3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10" t="s">
        <v>8317</v>
      </c>
      <c r="P545" s="3" t="s">
        <v>8318</v>
      </c>
      <c r="Q545" s="11">
        <f t="shared" si="16"/>
        <v>41914.092152777775</v>
      </c>
      <c r="R545" s="3">
        <f t="shared" si="17"/>
        <v>2014</v>
      </c>
    </row>
    <row r="546" spans="1:18" ht="60" x14ac:dyDescent="0.25">
      <c r="A546" s="3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10" t="s">
        <v>8317</v>
      </c>
      <c r="P546" s="3" t="s">
        <v>8318</v>
      </c>
      <c r="Q546" s="11">
        <f t="shared" si="16"/>
        <v>42525.656944444447</v>
      </c>
      <c r="R546" s="3">
        <f t="shared" si="17"/>
        <v>2016</v>
      </c>
    </row>
    <row r="547" spans="1:18" ht="60" x14ac:dyDescent="0.25">
      <c r="A547" s="3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10" t="s">
        <v>8317</v>
      </c>
      <c r="P547" s="3" t="s">
        <v>8318</v>
      </c>
      <c r="Q547" s="11">
        <f t="shared" si="16"/>
        <v>42283.592465277776</v>
      </c>
      <c r="R547" s="3">
        <f t="shared" si="17"/>
        <v>2015</v>
      </c>
    </row>
    <row r="548" spans="1:18" ht="60" x14ac:dyDescent="0.25">
      <c r="A548" s="3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10" t="s">
        <v>8317</v>
      </c>
      <c r="P548" s="3" t="s">
        <v>8318</v>
      </c>
      <c r="Q548" s="11">
        <f t="shared" si="16"/>
        <v>42249.667997685188</v>
      </c>
      <c r="R548" s="3">
        <f t="shared" si="17"/>
        <v>2015</v>
      </c>
    </row>
    <row r="549" spans="1:18" ht="60" x14ac:dyDescent="0.25">
      <c r="A549" s="3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10" t="s">
        <v>8317</v>
      </c>
      <c r="P549" s="3" t="s">
        <v>8318</v>
      </c>
      <c r="Q549" s="11">
        <f t="shared" si="16"/>
        <v>42380.696342592593</v>
      </c>
      <c r="R549" s="3">
        <f t="shared" si="17"/>
        <v>2016</v>
      </c>
    </row>
    <row r="550" spans="1:18" ht="45" x14ac:dyDescent="0.25">
      <c r="A550" s="3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10" t="s">
        <v>8317</v>
      </c>
      <c r="P550" s="3" t="s">
        <v>8318</v>
      </c>
      <c r="Q550" s="11">
        <f t="shared" si="16"/>
        <v>42276.903333333335</v>
      </c>
      <c r="R550" s="3">
        <f t="shared" si="17"/>
        <v>2015</v>
      </c>
    </row>
    <row r="551" spans="1:18" ht="60" x14ac:dyDescent="0.25">
      <c r="A551" s="3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10" t="s">
        <v>8317</v>
      </c>
      <c r="P551" s="3" t="s">
        <v>8318</v>
      </c>
      <c r="Q551" s="11">
        <f t="shared" si="16"/>
        <v>42163.636828703704</v>
      </c>
      <c r="R551" s="3">
        <f t="shared" si="17"/>
        <v>2015</v>
      </c>
    </row>
    <row r="552" spans="1:18" ht="60" x14ac:dyDescent="0.25">
      <c r="A552" s="3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10" t="s">
        <v>8317</v>
      </c>
      <c r="P552" s="3" t="s">
        <v>8318</v>
      </c>
      <c r="Q552" s="11">
        <f t="shared" si="16"/>
        <v>42753.678761574076</v>
      </c>
      <c r="R552" s="3">
        <f t="shared" si="17"/>
        <v>2017</v>
      </c>
    </row>
    <row r="553" spans="1:18" ht="60" x14ac:dyDescent="0.25">
      <c r="A553" s="3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10" t="s">
        <v>8317</v>
      </c>
      <c r="P553" s="3" t="s">
        <v>8318</v>
      </c>
      <c r="Q553" s="11">
        <f t="shared" si="16"/>
        <v>42173.275740740741</v>
      </c>
      <c r="R553" s="3">
        <f t="shared" si="17"/>
        <v>2015</v>
      </c>
    </row>
    <row r="554" spans="1:18" ht="45" x14ac:dyDescent="0.25">
      <c r="A554" s="3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10" t="s">
        <v>8317</v>
      </c>
      <c r="P554" s="3" t="s">
        <v>8318</v>
      </c>
      <c r="Q554" s="11">
        <f t="shared" si="16"/>
        <v>42318.616851851853</v>
      </c>
      <c r="R554" s="3">
        <f t="shared" si="17"/>
        <v>2015</v>
      </c>
    </row>
    <row r="555" spans="1:18" ht="45" x14ac:dyDescent="0.25">
      <c r="A555" s="3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10" t="s">
        <v>8317</v>
      </c>
      <c r="P555" s="3" t="s">
        <v>8318</v>
      </c>
      <c r="Q555" s="11">
        <f t="shared" si="16"/>
        <v>41927.71980324074</v>
      </c>
      <c r="R555" s="3">
        <f t="shared" si="17"/>
        <v>2014</v>
      </c>
    </row>
    <row r="556" spans="1:18" ht="60" x14ac:dyDescent="0.25">
      <c r="A556" s="3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10" t="s">
        <v>8317</v>
      </c>
      <c r="P556" s="3" t="s">
        <v>8318</v>
      </c>
      <c r="Q556" s="11">
        <f t="shared" si="16"/>
        <v>41901.684861111113</v>
      </c>
      <c r="R556" s="3">
        <f t="shared" si="17"/>
        <v>2014</v>
      </c>
    </row>
    <row r="557" spans="1:18" ht="60" x14ac:dyDescent="0.25">
      <c r="A557" s="3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10" t="s">
        <v>8317</v>
      </c>
      <c r="P557" s="3" t="s">
        <v>8318</v>
      </c>
      <c r="Q557" s="11">
        <f t="shared" si="16"/>
        <v>42503.353506944448</v>
      </c>
      <c r="R557" s="3">
        <f t="shared" si="17"/>
        <v>2016</v>
      </c>
    </row>
    <row r="558" spans="1:18" ht="30" x14ac:dyDescent="0.25">
      <c r="A558" s="3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10" t="s">
        <v>8317</v>
      </c>
      <c r="P558" s="3" t="s">
        <v>8318</v>
      </c>
      <c r="Q558" s="11">
        <f t="shared" si="16"/>
        <v>42345.860150462962</v>
      </c>
      <c r="R558" s="3">
        <f t="shared" si="17"/>
        <v>2015</v>
      </c>
    </row>
    <row r="559" spans="1:18" ht="60" x14ac:dyDescent="0.25">
      <c r="A559" s="3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10" t="s">
        <v>8317</v>
      </c>
      <c r="P559" s="3" t="s">
        <v>8318</v>
      </c>
      <c r="Q559" s="11">
        <f t="shared" si="16"/>
        <v>42676.942164351851</v>
      </c>
      <c r="R559" s="3">
        <f t="shared" si="17"/>
        <v>2016</v>
      </c>
    </row>
    <row r="560" spans="1:18" ht="60" x14ac:dyDescent="0.25">
      <c r="A560" s="3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10" t="s">
        <v>8317</v>
      </c>
      <c r="P560" s="3" t="s">
        <v>8318</v>
      </c>
      <c r="Q560" s="11">
        <f t="shared" si="16"/>
        <v>42057.883159722223</v>
      </c>
      <c r="R560" s="3">
        <f t="shared" si="17"/>
        <v>2015</v>
      </c>
    </row>
    <row r="561" spans="1:18" ht="60" x14ac:dyDescent="0.25">
      <c r="A561" s="3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10" t="s">
        <v>8317</v>
      </c>
      <c r="P561" s="3" t="s">
        <v>8318</v>
      </c>
      <c r="Q561" s="11">
        <f t="shared" si="16"/>
        <v>42321.283101851848</v>
      </c>
      <c r="R561" s="3">
        <f t="shared" si="17"/>
        <v>2015</v>
      </c>
    </row>
    <row r="562" spans="1:18" ht="45" x14ac:dyDescent="0.25">
      <c r="A562" s="3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10" t="s">
        <v>8317</v>
      </c>
      <c r="P562" s="3" t="s">
        <v>8318</v>
      </c>
      <c r="Q562" s="11">
        <f t="shared" si="16"/>
        <v>41960.771354166667</v>
      </c>
      <c r="R562" s="3">
        <f t="shared" si="17"/>
        <v>2014</v>
      </c>
    </row>
    <row r="563" spans="1:18" ht="60" x14ac:dyDescent="0.25">
      <c r="A563" s="3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10" t="s">
        <v>8317</v>
      </c>
      <c r="P563" s="3" t="s">
        <v>8318</v>
      </c>
      <c r="Q563" s="11">
        <f t="shared" si="16"/>
        <v>42268.658715277779</v>
      </c>
      <c r="R563" s="3">
        <f t="shared" si="17"/>
        <v>2015</v>
      </c>
    </row>
    <row r="564" spans="1:18" ht="60" x14ac:dyDescent="0.25">
      <c r="A564" s="3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10" t="s">
        <v>8317</v>
      </c>
      <c r="P564" s="3" t="s">
        <v>8318</v>
      </c>
      <c r="Q564" s="11">
        <f t="shared" si="16"/>
        <v>42692.389062500006</v>
      </c>
      <c r="R564" s="3">
        <f t="shared" si="17"/>
        <v>2016</v>
      </c>
    </row>
    <row r="565" spans="1:18" ht="60" x14ac:dyDescent="0.25">
      <c r="A565" s="3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10" t="s">
        <v>8317</v>
      </c>
      <c r="P565" s="3" t="s">
        <v>8318</v>
      </c>
      <c r="Q565" s="11">
        <f t="shared" si="16"/>
        <v>42022.069988425923</v>
      </c>
      <c r="R565" s="3">
        <f t="shared" si="17"/>
        <v>2015</v>
      </c>
    </row>
    <row r="566" spans="1:18" ht="60" x14ac:dyDescent="0.25">
      <c r="A566" s="3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10" t="s">
        <v>8317</v>
      </c>
      <c r="P566" s="3" t="s">
        <v>8318</v>
      </c>
      <c r="Q566" s="11">
        <f t="shared" si="16"/>
        <v>42411.942997685182</v>
      </c>
      <c r="R566" s="3">
        <f t="shared" si="17"/>
        <v>2016</v>
      </c>
    </row>
    <row r="567" spans="1:18" ht="60" x14ac:dyDescent="0.25">
      <c r="A567" s="3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10" t="s">
        <v>8317</v>
      </c>
      <c r="P567" s="3" t="s">
        <v>8318</v>
      </c>
      <c r="Q567" s="11">
        <f t="shared" si="16"/>
        <v>42165.785289351858</v>
      </c>
      <c r="R567" s="3">
        <f t="shared" si="17"/>
        <v>2015</v>
      </c>
    </row>
    <row r="568" spans="1:18" ht="60" x14ac:dyDescent="0.25">
      <c r="A568" s="3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10" t="s">
        <v>8317</v>
      </c>
      <c r="P568" s="3" t="s">
        <v>8318</v>
      </c>
      <c r="Q568" s="11">
        <f t="shared" si="16"/>
        <v>42535.68440972222</v>
      </c>
      <c r="R568" s="3">
        <f t="shared" si="17"/>
        <v>2016</v>
      </c>
    </row>
    <row r="569" spans="1:18" ht="60" x14ac:dyDescent="0.25">
      <c r="A569" s="3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10" t="s">
        <v>8317</v>
      </c>
      <c r="P569" s="3" t="s">
        <v>8318</v>
      </c>
      <c r="Q569" s="11">
        <f t="shared" si="16"/>
        <v>41975.842523148152</v>
      </c>
      <c r="R569" s="3">
        <f t="shared" si="17"/>
        <v>2014</v>
      </c>
    </row>
    <row r="570" spans="1:18" ht="75" x14ac:dyDescent="0.25">
      <c r="A570" s="3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10" t="s">
        <v>8317</v>
      </c>
      <c r="P570" s="3" t="s">
        <v>8318</v>
      </c>
      <c r="Q570" s="11">
        <f t="shared" si="16"/>
        <v>42348.9215625</v>
      </c>
      <c r="R570" s="3">
        <f t="shared" si="17"/>
        <v>2015</v>
      </c>
    </row>
    <row r="571" spans="1:18" ht="45" x14ac:dyDescent="0.25">
      <c r="A571" s="3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10" t="s">
        <v>8317</v>
      </c>
      <c r="P571" s="3" t="s">
        <v>8318</v>
      </c>
      <c r="Q571" s="11">
        <f t="shared" si="16"/>
        <v>42340.847361111111</v>
      </c>
      <c r="R571" s="3">
        <f t="shared" si="17"/>
        <v>2015</v>
      </c>
    </row>
    <row r="572" spans="1:18" ht="30" x14ac:dyDescent="0.25">
      <c r="A572" s="3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10" t="s">
        <v>8317</v>
      </c>
      <c r="P572" s="3" t="s">
        <v>8318</v>
      </c>
      <c r="Q572" s="11">
        <f t="shared" si="16"/>
        <v>42388.798252314817</v>
      </c>
      <c r="R572" s="3">
        <f t="shared" si="17"/>
        <v>2016</v>
      </c>
    </row>
    <row r="573" spans="1:18" ht="60" x14ac:dyDescent="0.25">
      <c r="A573" s="3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10" t="s">
        <v>8317</v>
      </c>
      <c r="P573" s="3" t="s">
        <v>8318</v>
      </c>
      <c r="Q573" s="11">
        <f t="shared" si="16"/>
        <v>42192.816238425927</v>
      </c>
      <c r="R573" s="3">
        <f t="shared" si="17"/>
        <v>2015</v>
      </c>
    </row>
    <row r="574" spans="1:18" ht="60" x14ac:dyDescent="0.25">
      <c r="A574" s="3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10" t="s">
        <v>8317</v>
      </c>
      <c r="P574" s="3" t="s">
        <v>8318</v>
      </c>
      <c r="Q574" s="11">
        <f t="shared" si="16"/>
        <v>42282.71629629629</v>
      </c>
      <c r="R574" s="3">
        <f t="shared" si="17"/>
        <v>2015</v>
      </c>
    </row>
    <row r="575" spans="1:18" ht="60" x14ac:dyDescent="0.25">
      <c r="A575" s="3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10" t="s">
        <v>8317</v>
      </c>
      <c r="P575" s="3" t="s">
        <v>8318</v>
      </c>
      <c r="Q575" s="11">
        <f t="shared" si="16"/>
        <v>41963.050127314811</v>
      </c>
      <c r="R575" s="3">
        <f t="shared" si="17"/>
        <v>2014</v>
      </c>
    </row>
    <row r="576" spans="1:18" ht="60" x14ac:dyDescent="0.25">
      <c r="A576" s="3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10" t="s">
        <v>8317</v>
      </c>
      <c r="P576" s="3" t="s">
        <v>8318</v>
      </c>
      <c r="Q576" s="11">
        <f t="shared" si="16"/>
        <v>42632.443368055552</v>
      </c>
      <c r="R576" s="3">
        <f t="shared" si="17"/>
        <v>2016</v>
      </c>
    </row>
    <row r="577" spans="1:18" ht="60" x14ac:dyDescent="0.25">
      <c r="A577" s="3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10" t="s">
        <v>8317</v>
      </c>
      <c r="P577" s="3" t="s">
        <v>8318</v>
      </c>
      <c r="Q577" s="11">
        <f t="shared" si="16"/>
        <v>42138.692627314813</v>
      </c>
      <c r="R577" s="3">
        <f t="shared" si="17"/>
        <v>2015</v>
      </c>
    </row>
    <row r="578" spans="1:18" ht="45" x14ac:dyDescent="0.25">
      <c r="A578" s="3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10" t="s">
        <v>8317</v>
      </c>
      <c r="P578" s="3" t="s">
        <v>8318</v>
      </c>
      <c r="Q578" s="11">
        <f t="shared" si="16"/>
        <v>42031.471666666665</v>
      </c>
      <c r="R578" s="3">
        <f t="shared" si="17"/>
        <v>2015</v>
      </c>
    </row>
    <row r="579" spans="1:18" ht="60" x14ac:dyDescent="0.25">
      <c r="A579" s="3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10" t="s">
        <v>8317</v>
      </c>
      <c r="P579" s="3" t="s">
        <v>8318</v>
      </c>
      <c r="Q579" s="11">
        <f t="shared" ref="Q579:Q642" si="18">(((J579/60)/60)/24)+DATE(1970,1,1)</f>
        <v>42450.589143518519</v>
      </c>
      <c r="R579" s="3">
        <f t="shared" ref="R579:R642" si="19">YEAR(Q579)</f>
        <v>2016</v>
      </c>
    </row>
    <row r="580" spans="1:18" ht="30" x14ac:dyDescent="0.25">
      <c r="A580" s="3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10" t="s">
        <v>8317</v>
      </c>
      <c r="P580" s="3" t="s">
        <v>8318</v>
      </c>
      <c r="Q580" s="11">
        <f t="shared" si="18"/>
        <v>42230.578622685185</v>
      </c>
      <c r="R580" s="3">
        <f t="shared" si="19"/>
        <v>2015</v>
      </c>
    </row>
    <row r="581" spans="1:18" ht="45" x14ac:dyDescent="0.25">
      <c r="A581" s="3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10" t="s">
        <v>8317</v>
      </c>
      <c r="P581" s="3" t="s">
        <v>8318</v>
      </c>
      <c r="Q581" s="11">
        <f t="shared" si="18"/>
        <v>41968.852118055554</v>
      </c>
      <c r="R581" s="3">
        <f t="shared" si="19"/>
        <v>2014</v>
      </c>
    </row>
    <row r="582" spans="1:18" ht="60" x14ac:dyDescent="0.25">
      <c r="A582" s="3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10" t="s">
        <v>8317</v>
      </c>
      <c r="P582" s="3" t="s">
        <v>8318</v>
      </c>
      <c r="Q582" s="11">
        <f t="shared" si="18"/>
        <v>42605.908182870371</v>
      </c>
      <c r="R582" s="3">
        <f t="shared" si="19"/>
        <v>2016</v>
      </c>
    </row>
    <row r="583" spans="1:18" ht="60" x14ac:dyDescent="0.25">
      <c r="A583" s="3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10" t="s">
        <v>8317</v>
      </c>
      <c r="P583" s="3" t="s">
        <v>8318</v>
      </c>
      <c r="Q583" s="11">
        <f t="shared" si="18"/>
        <v>42188.012777777782</v>
      </c>
      <c r="R583" s="3">
        <f t="shared" si="19"/>
        <v>2015</v>
      </c>
    </row>
    <row r="584" spans="1:18" ht="60" x14ac:dyDescent="0.25">
      <c r="A584" s="3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10" t="s">
        <v>8317</v>
      </c>
      <c r="P584" s="3" t="s">
        <v>8318</v>
      </c>
      <c r="Q584" s="11">
        <f t="shared" si="18"/>
        <v>42055.739803240736</v>
      </c>
      <c r="R584" s="3">
        <f t="shared" si="19"/>
        <v>2015</v>
      </c>
    </row>
    <row r="585" spans="1:18" ht="45" x14ac:dyDescent="0.25">
      <c r="A585" s="3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10" t="s">
        <v>8317</v>
      </c>
      <c r="P585" s="3" t="s">
        <v>8318</v>
      </c>
      <c r="Q585" s="11">
        <f t="shared" si="18"/>
        <v>42052.93850694444</v>
      </c>
      <c r="R585" s="3">
        <f t="shared" si="19"/>
        <v>2015</v>
      </c>
    </row>
    <row r="586" spans="1:18" ht="45" x14ac:dyDescent="0.25">
      <c r="A586" s="3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10" t="s">
        <v>8317</v>
      </c>
      <c r="P586" s="3" t="s">
        <v>8318</v>
      </c>
      <c r="Q586" s="11">
        <f t="shared" si="18"/>
        <v>42049.716620370367</v>
      </c>
      <c r="R586" s="3">
        <f t="shared" si="19"/>
        <v>2015</v>
      </c>
    </row>
    <row r="587" spans="1:18" ht="45" x14ac:dyDescent="0.25">
      <c r="A587" s="3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10" t="s">
        <v>8317</v>
      </c>
      <c r="P587" s="3" t="s">
        <v>8318</v>
      </c>
      <c r="Q587" s="11">
        <f t="shared" si="18"/>
        <v>42283.3909375</v>
      </c>
      <c r="R587" s="3">
        <f t="shared" si="19"/>
        <v>2015</v>
      </c>
    </row>
    <row r="588" spans="1:18" ht="45" x14ac:dyDescent="0.25">
      <c r="A588" s="3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10" t="s">
        <v>8317</v>
      </c>
      <c r="P588" s="3" t="s">
        <v>8318</v>
      </c>
      <c r="Q588" s="11">
        <f t="shared" si="18"/>
        <v>42020.854247685187</v>
      </c>
      <c r="R588" s="3">
        <f t="shared" si="19"/>
        <v>2015</v>
      </c>
    </row>
    <row r="589" spans="1:18" ht="75" x14ac:dyDescent="0.25">
      <c r="A589" s="3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10" t="s">
        <v>8317</v>
      </c>
      <c r="P589" s="3" t="s">
        <v>8318</v>
      </c>
      <c r="Q589" s="11">
        <f t="shared" si="18"/>
        <v>42080.757326388892</v>
      </c>
      <c r="R589" s="3">
        <f t="shared" si="19"/>
        <v>2015</v>
      </c>
    </row>
    <row r="590" spans="1:18" ht="60" x14ac:dyDescent="0.25">
      <c r="A590" s="3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10" t="s">
        <v>8317</v>
      </c>
      <c r="P590" s="3" t="s">
        <v>8318</v>
      </c>
      <c r="Q590" s="11">
        <f t="shared" si="18"/>
        <v>42631.769513888896</v>
      </c>
      <c r="R590" s="3">
        <f t="shared" si="19"/>
        <v>2016</v>
      </c>
    </row>
    <row r="591" spans="1:18" x14ac:dyDescent="0.25">
      <c r="A591" s="3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10" t="s">
        <v>8317</v>
      </c>
      <c r="P591" s="3" t="s">
        <v>8318</v>
      </c>
      <c r="Q591" s="11">
        <f t="shared" si="18"/>
        <v>42178.614571759259</v>
      </c>
      <c r="R591" s="3">
        <f t="shared" si="19"/>
        <v>2015</v>
      </c>
    </row>
    <row r="592" spans="1:18" ht="60" x14ac:dyDescent="0.25">
      <c r="A592" s="3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10" t="s">
        <v>8317</v>
      </c>
      <c r="P592" s="3" t="s">
        <v>8318</v>
      </c>
      <c r="Q592" s="11">
        <f t="shared" si="18"/>
        <v>42377.554756944446</v>
      </c>
      <c r="R592" s="3">
        <f t="shared" si="19"/>
        <v>2016</v>
      </c>
    </row>
    <row r="593" spans="1:18" ht="45" x14ac:dyDescent="0.25">
      <c r="A593" s="3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10" t="s">
        <v>8317</v>
      </c>
      <c r="P593" s="3" t="s">
        <v>8318</v>
      </c>
      <c r="Q593" s="11">
        <f t="shared" si="18"/>
        <v>42177.543171296296</v>
      </c>
      <c r="R593" s="3">
        <f t="shared" si="19"/>
        <v>2015</v>
      </c>
    </row>
    <row r="594" spans="1:18" ht="60" x14ac:dyDescent="0.25">
      <c r="A594" s="3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10" t="s">
        <v>8317</v>
      </c>
      <c r="P594" s="3" t="s">
        <v>8318</v>
      </c>
      <c r="Q594" s="11">
        <f t="shared" si="18"/>
        <v>41946.232175925928</v>
      </c>
      <c r="R594" s="3">
        <f t="shared" si="19"/>
        <v>2014</v>
      </c>
    </row>
    <row r="595" spans="1:18" ht="60" x14ac:dyDescent="0.25">
      <c r="A595" s="3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10" t="s">
        <v>8317</v>
      </c>
      <c r="P595" s="3" t="s">
        <v>8318</v>
      </c>
      <c r="Q595" s="11">
        <f t="shared" si="18"/>
        <v>42070.677604166667</v>
      </c>
      <c r="R595" s="3">
        <f t="shared" si="19"/>
        <v>2015</v>
      </c>
    </row>
    <row r="596" spans="1:18" ht="30" x14ac:dyDescent="0.25">
      <c r="A596" s="3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10" t="s">
        <v>8317</v>
      </c>
      <c r="P596" s="3" t="s">
        <v>8318</v>
      </c>
      <c r="Q596" s="11">
        <f t="shared" si="18"/>
        <v>42446.780162037037</v>
      </c>
      <c r="R596" s="3">
        <f t="shared" si="19"/>
        <v>2016</v>
      </c>
    </row>
    <row r="597" spans="1:18" ht="60" x14ac:dyDescent="0.25">
      <c r="A597" s="3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10" t="s">
        <v>8317</v>
      </c>
      <c r="P597" s="3" t="s">
        <v>8318</v>
      </c>
      <c r="Q597" s="11">
        <f t="shared" si="18"/>
        <v>42083.069884259254</v>
      </c>
      <c r="R597" s="3">
        <f t="shared" si="19"/>
        <v>2015</v>
      </c>
    </row>
    <row r="598" spans="1:18" ht="45" x14ac:dyDescent="0.25">
      <c r="A598" s="3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10" t="s">
        <v>8317</v>
      </c>
      <c r="P598" s="3" t="s">
        <v>8318</v>
      </c>
      <c r="Q598" s="11">
        <f t="shared" si="18"/>
        <v>42646.896898148145</v>
      </c>
      <c r="R598" s="3">
        <f t="shared" si="19"/>
        <v>2016</v>
      </c>
    </row>
    <row r="599" spans="1:18" ht="45" x14ac:dyDescent="0.25">
      <c r="A599" s="3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10" t="s">
        <v>8317</v>
      </c>
      <c r="P599" s="3" t="s">
        <v>8318</v>
      </c>
      <c r="Q599" s="11">
        <f t="shared" si="18"/>
        <v>42545.705266203702</v>
      </c>
      <c r="R599" s="3">
        <f t="shared" si="19"/>
        <v>2016</v>
      </c>
    </row>
    <row r="600" spans="1:18" ht="30" x14ac:dyDescent="0.25">
      <c r="A600" s="3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10" t="s">
        <v>8317</v>
      </c>
      <c r="P600" s="3" t="s">
        <v>8318</v>
      </c>
      <c r="Q600" s="11">
        <f t="shared" si="18"/>
        <v>41948.00209490741</v>
      </c>
      <c r="R600" s="3">
        <f t="shared" si="19"/>
        <v>2014</v>
      </c>
    </row>
    <row r="601" spans="1:18" ht="60" x14ac:dyDescent="0.25">
      <c r="A601" s="3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10" t="s">
        <v>8317</v>
      </c>
      <c r="P601" s="3" t="s">
        <v>8318</v>
      </c>
      <c r="Q601" s="11">
        <f t="shared" si="18"/>
        <v>42047.812523148154</v>
      </c>
      <c r="R601" s="3">
        <f t="shared" si="19"/>
        <v>2015</v>
      </c>
    </row>
    <row r="602" spans="1:18" ht="30" x14ac:dyDescent="0.25">
      <c r="A602" s="3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10" t="s">
        <v>8317</v>
      </c>
      <c r="P602" s="3" t="s">
        <v>8318</v>
      </c>
      <c r="Q602" s="11">
        <f t="shared" si="18"/>
        <v>42073.798171296294</v>
      </c>
      <c r="R602" s="3">
        <f t="shared" si="19"/>
        <v>2015</v>
      </c>
    </row>
    <row r="603" spans="1:18" ht="60" x14ac:dyDescent="0.25">
      <c r="A603" s="3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10" t="s">
        <v>8317</v>
      </c>
      <c r="P603" s="3" t="s">
        <v>8318</v>
      </c>
      <c r="Q603" s="11">
        <f t="shared" si="18"/>
        <v>41969.858090277776</v>
      </c>
      <c r="R603" s="3">
        <f t="shared" si="19"/>
        <v>2014</v>
      </c>
    </row>
    <row r="604" spans="1:18" ht="45" x14ac:dyDescent="0.25">
      <c r="A604" s="3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10" t="s">
        <v>8317</v>
      </c>
      <c r="P604" s="3" t="s">
        <v>8318</v>
      </c>
      <c r="Q604" s="11">
        <f t="shared" si="18"/>
        <v>42143.79415509259</v>
      </c>
      <c r="R604" s="3">
        <f t="shared" si="19"/>
        <v>2015</v>
      </c>
    </row>
    <row r="605" spans="1:18" ht="45" x14ac:dyDescent="0.25">
      <c r="A605" s="3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10" t="s">
        <v>8317</v>
      </c>
      <c r="P605" s="3" t="s">
        <v>8318</v>
      </c>
      <c r="Q605" s="11">
        <f t="shared" si="18"/>
        <v>41835.639155092591</v>
      </c>
      <c r="R605" s="3">
        <f t="shared" si="19"/>
        <v>2014</v>
      </c>
    </row>
    <row r="606" spans="1:18" ht="60" x14ac:dyDescent="0.25">
      <c r="A606" s="3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10" t="s">
        <v>8317</v>
      </c>
      <c r="P606" s="3" t="s">
        <v>8318</v>
      </c>
      <c r="Q606" s="11">
        <f t="shared" si="18"/>
        <v>41849.035370370373</v>
      </c>
      <c r="R606" s="3">
        <f t="shared" si="19"/>
        <v>2014</v>
      </c>
    </row>
    <row r="607" spans="1:18" ht="30" x14ac:dyDescent="0.25">
      <c r="A607" s="3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10" t="s">
        <v>8317</v>
      </c>
      <c r="P607" s="3" t="s">
        <v>8318</v>
      </c>
      <c r="Q607" s="11">
        <f t="shared" si="18"/>
        <v>42194.357731481476</v>
      </c>
      <c r="R607" s="3">
        <f t="shared" si="19"/>
        <v>2015</v>
      </c>
    </row>
    <row r="608" spans="1:18" ht="60" x14ac:dyDescent="0.25">
      <c r="A608" s="3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10" t="s">
        <v>8317</v>
      </c>
      <c r="P608" s="3" t="s">
        <v>8318</v>
      </c>
      <c r="Q608" s="11">
        <f t="shared" si="18"/>
        <v>42102.650567129633</v>
      </c>
      <c r="R608" s="3">
        <f t="shared" si="19"/>
        <v>2015</v>
      </c>
    </row>
    <row r="609" spans="1:18" ht="60" x14ac:dyDescent="0.25">
      <c r="A609" s="3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10" t="s">
        <v>8317</v>
      </c>
      <c r="P609" s="3" t="s">
        <v>8318</v>
      </c>
      <c r="Q609" s="11">
        <f t="shared" si="18"/>
        <v>42300.825648148151</v>
      </c>
      <c r="R609" s="3">
        <f t="shared" si="19"/>
        <v>2015</v>
      </c>
    </row>
    <row r="610" spans="1:18" ht="60" x14ac:dyDescent="0.25">
      <c r="A610" s="3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10" t="s">
        <v>8317</v>
      </c>
      <c r="P610" s="3" t="s">
        <v>8318</v>
      </c>
      <c r="Q610" s="11">
        <f t="shared" si="18"/>
        <v>42140.921064814815</v>
      </c>
      <c r="R610" s="3">
        <f t="shared" si="19"/>
        <v>2015</v>
      </c>
    </row>
    <row r="611" spans="1:18" ht="60" x14ac:dyDescent="0.25">
      <c r="A611" s="3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10" t="s">
        <v>8317</v>
      </c>
      <c r="P611" s="3" t="s">
        <v>8318</v>
      </c>
      <c r="Q611" s="11">
        <f t="shared" si="18"/>
        <v>42307.034074074079</v>
      </c>
      <c r="R611" s="3">
        <f t="shared" si="19"/>
        <v>2015</v>
      </c>
    </row>
    <row r="612" spans="1:18" ht="45" x14ac:dyDescent="0.25">
      <c r="A612" s="3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10" t="s">
        <v>8317</v>
      </c>
      <c r="P612" s="3" t="s">
        <v>8318</v>
      </c>
      <c r="Q612" s="11">
        <f t="shared" si="18"/>
        <v>42086.83085648148</v>
      </c>
      <c r="R612" s="3">
        <f t="shared" si="19"/>
        <v>2015</v>
      </c>
    </row>
    <row r="613" spans="1:18" ht="60" x14ac:dyDescent="0.25">
      <c r="A613" s="3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10" t="s">
        <v>8317</v>
      </c>
      <c r="P613" s="3" t="s">
        <v>8318</v>
      </c>
      <c r="Q613" s="11">
        <f t="shared" si="18"/>
        <v>42328.560613425929</v>
      </c>
      <c r="R613" s="3">
        <f t="shared" si="19"/>
        <v>2015</v>
      </c>
    </row>
    <row r="614" spans="1:18" ht="30" x14ac:dyDescent="0.25">
      <c r="A614" s="3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10" t="s">
        <v>8317</v>
      </c>
      <c r="P614" s="3" t="s">
        <v>8318</v>
      </c>
      <c r="Q614" s="11">
        <f t="shared" si="18"/>
        <v>42585.031782407401</v>
      </c>
      <c r="R614" s="3">
        <f t="shared" si="19"/>
        <v>2016</v>
      </c>
    </row>
    <row r="615" spans="1:18" ht="60" x14ac:dyDescent="0.25">
      <c r="A615" s="3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10" t="s">
        <v>8317</v>
      </c>
      <c r="P615" s="3" t="s">
        <v>8318</v>
      </c>
      <c r="Q615" s="11">
        <f t="shared" si="18"/>
        <v>42247.496759259258</v>
      </c>
      <c r="R615" s="3">
        <f t="shared" si="19"/>
        <v>2015</v>
      </c>
    </row>
    <row r="616" spans="1:18" ht="45" x14ac:dyDescent="0.25">
      <c r="A616" s="3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10" t="s">
        <v>8317</v>
      </c>
      <c r="P616" s="3" t="s">
        <v>8318</v>
      </c>
      <c r="Q616" s="11">
        <f t="shared" si="18"/>
        <v>42515.061805555553</v>
      </c>
      <c r="R616" s="3">
        <f t="shared" si="19"/>
        <v>2016</v>
      </c>
    </row>
    <row r="617" spans="1:18" ht="45" x14ac:dyDescent="0.25">
      <c r="A617" s="3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10" t="s">
        <v>8317</v>
      </c>
      <c r="P617" s="3" t="s">
        <v>8318</v>
      </c>
      <c r="Q617" s="11">
        <f t="shared" si="18"/>
        <v>42242.122210648144</v>
      </c>
      <c r="R617" s="3">
        <f t="shared" si="19"/>
        <v>2015</v>
      </c>
    </row>
    <row r="618" spans="1:18" ht="60" x14ac:dyDescent="0.25">
      <c r="A618" s="3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10" t="s">
        <v>8317</v>
      </c>
      <c r="P618" s="3" t="s">
        <v>8318</v>
      </c>
      <c r="Q618" s="11">
        <f t="shared" si="18"/>
        <v>42761.376238425932</v>
      </c>
      <c r="R618" s="3">
        <f t="shared" si="19"/>
        <v>2017</v>
      </c>
    </row>
    <row r="619" spans="1:18" ht="60" x14ac:dyDescent="0.25">
      <c r="A619" s="3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10" t="s">
        <v>8317</v>
      </c>
      <c r="P619" s="3" t="s">
        <v>8318</v>
      </c>
      <c r="Q619" s="11">
        <f t="shared" si="18"/>
        <v>42087.343090277776</v>
      </c>
      <c r="R619" s="3">
        <f t="shared" si="19"/>
        <v>2015</v>
      </c>
    </row>
    <row r="620" spans="1:18" ht="60" x14ac:dyDescent="0.25">
      <c r="A620" s="3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10" t="s">
        <v>8317</v>
      </c>
      <c r="P620" s="3" t="s">
        <v>8318</v>
      </c>
      <c r="Q620" s="11">
        <f t="shared" si="18"/>
        <v>42317.810219907406</v>
      </c>
      <c r="R620" s="3">
        <f t="shared" si="19"/>
        <v>2015</v>
      </c>
    </row>
    <row r="621" spans="1:18" ht="30" x14ac:dyDescent="0.25">
      <c r="A621" s="3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10" t="s">
        <v>8317</v>
      </c>
      <c r="P621" s="3" t="s">
        <v>8318</v>
      </c>
      <c r="Q621" s="11">
        <f t="shared" si="18"/>
        <v>41908.650347222225</v>
      </c>
      <c r="R621" s="3">
        <f t="shared" si="19"/>
        <v>2014</v>
      </c>
    </row>
    <row r="622" spans="1:18" ht="45" x14ac:dyDescent="0.25">
      <c r="A622" s="3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10" t="s">
        <v>8317</v>
      </c>
      <c r="P622" s="3" t="s">
        <v>8318</v>
      </c>
      <c r="Q622" s="11">
        <f t="shared" si="18"/>
        <v>41831.716874999998</v>
      </c>
      <c r="R622" s="3">
        <f t="shared" si="19"/>
        <v>2014</v>
      </c>
    </row>
    <row r="623" spans="1:18" ht="60" x14ac:dyDescent="0.25">
      <c r="A623" s="3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10" t="s">
        <v>8317</v>
      </c>
      <c r="P623" s="3" t="s">
        <v>8318</v>
      </c>
      <c r="Q623" s="11">
        <f t="shared" si="18"/>
        <v>42528.987696759257</v>
      </c>
      <c r="R623" s="3">
        <f t="shared" si="19"/>
        <v>2016</v>
      </c>
    </row>
    <row r="624" spans="1:18" ht="60" x14ac:dyDescent="0.25">
      <c r="A624" s="3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10" t="s">
        <v>8317</v>
      </c>
      <c r="P624" s="3" t="s">
        <v>8318</v>
      </c>
      <c r="Q624" s="11">
        <f t="shared" si="18"/>
        <v>42532.774745370371</v>
      </c>
      <c r="R624" s="3">
        <f t="shared" si="19"/>
        <v>2016</v>
      </c>
    </row>
    <row r="625" spans="1:18" ht="60" x14ac:dyDescent="0.25">
      <c r="A625" s="3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10" t="s">
        <v>8317</v>
      </c>
      <c r="P625" s="3" t="s">
        <v>8318</v>
      </c>
      <c r="Q625" s="11">
        <f t="shared" si="18"/>
        <v>42122.009224537032</v>
      </c>
      <c r="R625" s="3">
        <f t="shared" si="19"/>
        <v>2015</v>
      </c>
    </row>
    <row r="626" spans="1:18" ht="45" x14ac:dyDescent="0.25">
      <c r="A626" s="3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10" t="s">
        <v>8317</v>
      </c>
      <c r="P626" s="3" t="s">
        <v>8318</v>
      </c>
      <c r="Q626" s="11">
        <f t="shared" si="18"/>
        <v>42108.988900462966</v>
      </c>
      <c r="R626" s="3">
        <f t="shared" si="19"/>
        <v>2015</v>
      </c>
    </row>
    <row r="627" spans="1:18" ht="60" x14ac:dyDescent="0.25">
      <c r="A627" s="3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10" t="s">
        <v>8317</v>
      </c>
      <c r="P627" s="3" t="s">
        <v>8318</v>
      </c>
      <c r="Q627" s="11">
        <f t="shared" si="18"/>
        <v>42790.895567129628</v>
      </c>
      <c r="R627" s="3">
        <f t="shared" si="19"/>
        <v>2017</v>
      </c>
    </row>
    <row r="628" spans="1:18" ht="60" x14ac:dyDescent="0.25">
      <c r="A628" s="3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10" t="s">
        <v>8317</v>
      </c>
      <c r="P628" s="3" t="s">
        <v>8318</v>
      </c>
      <c r="Q628" s="11">
        <f t="shared" si="18"/>
        <v>42198.559479166666</v>
      </c>
      <c r="R628" s="3">
        <f t="shared" si="19"/>
        <v>2015</v>
      </c>
    </row>
    <row r="629" spans="1:18" ht="60" x14ac:dyDescent="0.25">
      <c r="A629" s="3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10" t="s">
        <v>8317</v>
      </c>
      <c r="P629" s="3" t="s">
        <v>8318</v>
      </c>
      <c r="Q629" s="11">
        <f t="shared" si="18"/>
        <v>42384.306840277779</v>
      </c>
      <c r="R629" s="3">
        <f t="shared" si="19"/>
        <v>2016</v>
      </c>
    </row>
    <row r="630" spans="1:18" ht="45" x14ac:dyDescent="0.25">
      <c r="A630" s="3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10" t="s">
        <v>8317</v>
      </c>
      <c r="P630" s="3" t="s">
        <v>8318</v>
      </c>
      <c r="Q630" s="11">
        <f t="shared" si="18"/>
        <v>41803.692789351851</v>
      </c>
      <c r="R630" s="3">
        <f t="shared" si="19"/>
        <v>2014</v>
      </c>
    </row>
    <row r="631" spans="1:18" ht="60" x14ac:dyDescent="0.25">
      <c r="A631" s="3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10" t="s">
        <v>8317</v>
      </c>
      <c r="P631" s="3" t="s">
        <v>8318</v>
      </c>
      <c r="Q631" s="11">
        <f t="shared" si="18"/>
        <v>42474.637824074074</v>
      </c>
      <c r="R631" s="3">
        <f t="shared" si="19"/>
        <v>2016</v>
      </c>
    </row>
    <row r="632" spans="1:18" ht="60" x14ac:dyDescent="0.25">
      <c r="A632" s="3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10" t="s">
        <v>8317</v>
      </c>
      <c r="P632" s="3" t="s">
        <v>8318</v>
      </c>
      <c r="Q632" s="11">
        <f t="shared" si="18"/>
        <v>42223.619456018518</v>
      </c>
      <c r="R632" s="3">
        <f t="shared" si="19"/>
        <v>2015</v>
      </c>
    </row>
    <row r="633" spans="1:18" ht="45" x14ac:dyDescent="0.25">
      <c r="A633" s="3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10" t="s">
        <v>8317</v>
      </c>
      <c r="P633" s="3" t="s">
        <v>8318</v>
      </c>
      <c r="Q633" s="11">
        <f t="shared" si="18"/>
        <v>42489.772326388891</v>
      </c>
      <c r="R633" s="3">
        <f t="shared" si="19"/>
        <v>2016</v>
      </c>
    </row>
    <row r="634" spans="1:18" ht="45" x14ac:dyDescent="0.25">
      <c r="A634" s="3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10" t="s">
        <v>8317</v>
      </c>
      <c r="P634" s="3" t="s">
        <v>8318</v>
      </c>
      <c r="Q634" s="11">
        <f t="shared" si="18"/>
        <v>42303.659317129626</v>
      </c>
      <c r="R634" s="3">
        <f t="shared" si="19"/>
        <v>2015</v>
      </c>
    </row>
    <row r="635" spans="1:18" ht="45" x14ac:dyDescent="0.25">
      <c r="A635" s="3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10" t="s">
        <v>8317</v>
      </c>
      <c r="P635" s="3" t="s">
        <v>8318</v>
      </c>
      <c r="Q635" s="11">
        <f t="shared" si="18"/>
        <v>42507.29932870371</v>
      </c>
      <c r="R635" s="3">
        <f t="shared" si="19"/>
        <v>2016</v>
      </c>
    </row>
    <row r="636" spans="1:18" ht="45" x14ac:dyDescent="0.25">
      <c r="A636" s="3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10" t="s">
        <v>8317</v>
      </c>
      <c r="P636" s="3" t="s">
        <v>8318</v>
      </c>
      <c r="Q636" s="11">
        <f t="shared" si="18"/>
        <v>42031.928576388891</v>
      </c>
      <c r="R636" s="3">
        <f t="shared" si="19"/>
        <v>2015</v>
      </c>
    </row>
    <row r="637" spans="1:18" ht="30" x14ac:dyDescent="0.25">
      <c r="A637" s="3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10" t="s">
        <v>8317</v>
      </c>
      <c r="P637" s="3" t="s">
        <v>8318</v>
      </c>
      <c r="Q637" s="11">
        <f t="shared" si="18"/>
        <v>42076.092152777783</v>
      </c>
      <c r="R637" s="3">
        <f t="shared" si="19"/>
        <v>2015</v>
      </c>
    </row>
    <row r="638" spans="1:18" ht="45" x14ac:dyDescent="0.25">
      <c r="A638" s="3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10" t="s">
        <v>8317</v>
      </c>
      <c r="P638" s="3" t="s">
        <v>8318</v>
      </c>
      <c r="Q638" s="11">
        <f t="shared" si="18"/>
        <v>42131.455439814818</v>
      </c>
      <c r="R638" s="3">
        <f t="shared" si="19"/>
        <v>2015</v>
      </c>
    </row>
    <row r="639" spans="1:18" ht="60" x14ac:dyDescent="0.25">
      <c r="A639" s="3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10" t="s">
        <v>8317</v>
      </c>
      <c r="P639" s="3" t="s">
        <v>8318</v>
      </c>
      <c r="Q639" s="11">
        <f t="shared" si="18"/>
        <v>42762.962013888886</v>
      </c>
      <c r="R639" s="3">
        <f t="shared" si="19"/>
        <v>2017</v>
      </c>
    </row>
    <row r="640" spans="1:18" x14ac:dyDescent="0.25">
      <c r="A640" s="3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10" t="s">
        <v>8317</v>
      </c>
      <c r="P640" s="3" t="s">
        <v>8318</v>
      </c>
      <c r="Q640" s="11">
        <f t="shared" si="18"/>
        <v>42759.593310185184</v>
      </c>
      <c r="R640" s="3">
        <f t="shared" si="19"/>
        <v>2017</v>
      </c>
    </row>
    <row r="641" spans="1:18" ht="30" x14ac:dyDescent="0.25">
      <c r="A641" s="3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10" t="s">
        <v>8317</v>
      </c>
      <c r="P641" s="3" t="s">
        <v>8318</v>
      </c>
      <c r="Q641" s="11">
        <f t="shared" si="18"/>
        <v>41865.583275462966</v>
      </c>
      <c r="R641" s="3">
        <f t="shared" si="19"/>
        <v>2014</v>
      </c>
    </row>
    <row r="642" spans="1:18" ht="60" x14ac:dyDescent="0.25">
      <c r="A642" s="3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10" t="s">
        <v>8317</v>
      </c>
      <c r="P642" s="3" t="s">
        <v>8319</v>
      </c>
      <c r="Q642" s="11">
        <f t="shared" si="18"/>
        <v>42683.420312500006</v>
      </c>
      <c r="R642" s="3">
        <f t="shared" si="19"/>
        <v>2016</v>
      </c>
    </row>
    <row r="643" spans="1:18" ht="60" x14ac:dyDescent="0.25">
      <c r="A643" s="3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10" t="s">
        <v>8317</v>
      </c>
      <c r="P643" s="3" t="s">
        <v>8319</v>
      </c>
      <c r="Q643" s="11">
        <f t="shared" ref="Q643:Q706" si="20">(((J643/60)/60)/24)+DATE(1970,1,1)</f>
        <v>42199.57</v>
      </c>
      <c r="R643" s="3">
        <f t="shared" ref="R643:R706" si="21">YEAR(Q643)</f>
        <v>2015</v>
      </c>
    </row>
    <row r="644" spans="1:18" ht="60" x14ac:dyDescent="0.25">
      <c r="A644" s="3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10" t="s">
        <v>8317</v>
      </c>
      <c r="P644" s="3" t="s">
        <v>8319</v>
      </c>
      <c r="Q644" s="11">
        <f t="shared" si="20"/>
        <v>42199.651319444441</v>
      </c>
      <c r="R644" s="3">
        <f t="shared" si="21"/>
        <v>2015</v>
      </c>
    </row>
    <row r="645" spans="1:18" ht="45" x14ac:dyDescent="0.25">
      <c r="A645" s="3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10" t="s">
        <v>8317</v>
      </c>
      <c r="P645" s="3" t="s">
        <v>8319</v>
      </c>
      <c r="Q645" s="11">
        <f t="shared" si="20"/>
        <v>42100.642071759255</v>
      </c>
      <c r="R645" s="3">
        <f t="shared" si="21"/>
        <v>2015</v>
      </c>
    </row>
    <row r="646" spans="1:18" ht="60" x14ac:dyDescent="0.25">
      <c r="A646" s="3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10" t="s">
        <v>8317</v>
      </c>
      <c r="P646" s="3" t="s">
        <v>8319</v>
      </c>
      <c r="Q646" s="11">
        <f t="shared" si="20"/>
        <v>41898.665960648148</v>
      </c>
      <c r="R646" s="3">
        <f t="shared" si="21"/>
        <v>2014</v>
      </c>
    </row>
    <row r="647" spans="1:18" ht="30" x14ac:dyDescent="0.25">
      <c r="A647" s="3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10" t="s">
        <v>8317</v>
      </c>
      <c r="P647" s="3" t="s">
        <v>8319</v>
      </c>
      <c r="Q647" s="11">
        <f t="shared" si="20"/>
        <v>42564.026319444441</v>
      </c>
      <c r="R647" s="3">
        <f t="shared" si="21"/>
        <v>2016</v>
      </c>
    </row>
    <row r="648" spans="1:18" ht="60" x14ac:dyDescent="0.25">
      <c r="A648" s="3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10" t="s">
        <v>8317</v>
      </c>
      <c r="P648" s="3" t="s">
        <v>8319</v>
      </c>
      <c r="Q648" s="11">
        <f t="shared" si="20"/>
        <v>41832.852627314816</v>
      </c>
      <c r="R648" s="3">
        <f t="shared" si="21"/>
        <v>2014</v>
      </c>
    </row>
    <row r="649" spans="1:18" ht="60" x14ac:dyDescent="0.25">
      <c r="A649" s="3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10" t="s">
        <v>8317</v>
      </c>
      <c r="P649" s="3" t="s">
        <v>8319</v>
      </c>
      <c r="Q649" s="11">
        <f t="shared" si="20"/>
        <v>42416.767928240741</v>
      </c>
      <c r="R649" s="3">
        <f t="shared" si="21"/>
        <v>2016</v>
      </c>
    </row>
    <row r="650" spans="1:18" ht="30" x14ac:dyDescent="0.25">
      <c r="A650" s="3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10" t="s">
        <v>8317</v>
      </c>
      <c r="P650" s="3" t="s">
        <v>8319</v>
      </c>
      <c r="Q650" s="11">
        <f t="shared" si="20"/>
        <v>41891.693379629629</v>
      </c>
      <c r="R650" s="3">
        <f t="shared" si="21"/>
        <v>2014</v>
      </c>
    </row>
    <row r="651" spans="1:18" ht="60" x14ac:dyDescent="0.25">
      <c r="A651" s="3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10" t="s">
        <v>8317</v>
      </c>
      <c r="P651" s="3" t="s">
        <v>8319</v>
      </c>
      <c r="Q651" s="11">
        <f t="shared" si="20"/>
        <v>41877.912187499998</v>
      </c>
      <c r="R651" s="3">
        <f t="shared" si="21"/>
        <v>2014</v>
      </c>
    </row>
    <row r="652" spans="1:18" ht="60" x14ac:dyDescent="0.25">
      <c r="A652" s="3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10" t="s">
        <v>8317</v>
      </c>
      <c r="P652" s="3" t="s">
        <v>8319</v>
      </c>
      <c r="Q652" s="11">
        <f t="shared" si="20"/>
        <v>41932.036851851852</v>
      </c>
      <c r="R652" s="3">
        <f t="shared" si="21"/>
        <v>2014</v>
      </c>
    </row>
    <row r="653" spans="1:18" ht="60" x14ac:dyDescent="0.25">
      <c r="A653" s="3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10" t="s">
        <v>8317</v>
      </c>
      <c r="P653" s="3" t="s">
        <v>8319</v>
      </c>
      <c r="Q653" s="11">
        <f t="shared" si="20"/>
        <v>41956.017488425925</v>
      </c>
      <c r="R653" s="3">
        <f t="shared" si="21"/>
        <v>2014</v>
      </c>
    </row>
    <row r="654" spans="1:18" ht="60" x14ac:dyDescent="0.25">
      <c r="A654" s="3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10" t="s">
        <v>8317</v>
      </c>
      <c r="P654" s="3" t="s">
        <v>8319</v>
      </c>
      <c r="Q654" s="11">
        <f t="shared" si="20"/>
        <v>42675.690393518518</v>
      </c>
      <c r="R654" s="3">
        <f t="shared" si="21"/>
        <v>2016</v>
      </c>
    </row>
    <row r="655" spans="1:18" ht="60" x14ac:dyDescent="0.25">
      <c r="A655" s="3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10" t="s">
        <v>8317</v>
      </c>
      <c r="P655" s="3" t="s">
        <v>8319</v>
      </c>
      <c r="Q655" s="11">
        <f t="shared" si="20"/>
        <v>42199.618518518517</v>
      </c>
      <c r="R655" s="3">
        <f t="shared" si="21"/>
        <v>2015</v>
      </c>
    </row>
    <row r="656" spans="1:18" ht="60" x14ac:dyDescent="0.25">
      <c r="A656" s="3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10" t="s">
        <v>8317</v>
      </c>
      <c r="P656" s="3" t="s">
        <v>8319</v>
      </c>
      <c r="Q656" s="11">
        <f t="shared" si="20"/>
        <v>42163.957326388889</v>
      </c>
      <c r="R656" s="3">
        <f t="shared" si="21"/>
        <v>2015</v>
      </c>
    </row>
    <row r="657" spans="1:18" ht="45" x14ac:dyDescent="0.25">
      <c r="A657" s="3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10" t="s">
        <v>8317</v>
      </c>
      <c r="P657" s="3" t="s">
        <v>8319</v>
      </c>
      <c r="Q657" s="11">
        <f t="shared" si="20"/>
        <v>42045.957314814819</v>
      </c>
      <c r="R657" s="3">
        <f t="shared" si="21"/>
        <v>2015</v>
      </c>
    </row>
    <row r="658" spans="1:18" ht="60" x14ac:dyDescent="0.25">
      <c r="A658" s="3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10" t="s">
        <v>8317</v>
      </c>
      <c r="P658" s="3" t="s">
        <v>8319</v>
      </c>
      <c r="Q658" s="11">
        <f t="shared" si="20"/>
        <v>42417.804618055554</v>
      </c>
      <c r="R658" s="3">
        <f t="shared" si="21"/>
        <v>2016</v>
      </c>
    </row>
    <row r="659" spans="1:18" ht="60" x14ac:dyDescent="0.25">
      <c r="A659" s="3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10" t="s">
        <v>8317</v>
      </c>
      <c r="P659" s="3" t="s">
        <v>8319</v>
      </c>
      <c r="Q659" s="11">
        <f t="shared" si="20"/>
        <v>42331.84574074074</v>
      </c>
      <c r="R659" s="3">
        <f t="shared" si="21"/>
        <v>2015</v>
      </c>
    </row>
    <row r="660" spans="1:18" ht="60" x14ac:dyDescent="0.25">
      <c r="A660" s="3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10" t="s">
        <v>8317</v>
      </c>
      <c r="P660" s="3" t="s">
        <v>8319</v>
      </c>
      <c r="Q660" s="11">
        <f t="shared" si="20"/>
        <v>42179.160752314812</v>
      </c>
      <c r="R660" s="3">
        <f t="shared" si="21"/>
        <v>2015</v>
      </c>
    </row>
    <row r="661" spans="1:18" ht="30" x14ac:dyDescent="0.25">
      <c r="A661" s="3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10" t="s">
        <v>8317</v>
      </c>
      <c r="P661" s="3" t="s">
        <v>8319</v>
      </c>
      <c r="Q661" s="11">
        <f t="shared" si="20"/>
        <v>42209.593692129631</v>
      </c>
      <c r="R661" s="3">
        <f t="shared" si="21"/>
        <v>2015</v>
      </c>
    </row>
    <row r="662" spans="1:18" ht="60" x14ac:dyDescent="0.25">
      <c r="A662" s="3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10" t="s">
        <v>8317</v>
      </c>
      <c r="P662" s="3" t="s">
        <v>8319</v>
      </c>
      <c r="Q662" s="11">
        <f t="shared" si="20"/>
        <v>41922.741655092592</v>
      </c>
      <c r="R662" s="3">
        <f t="shared" si="21"/>
        <v>2014</v>
      </c>
    </row>
    <row r="663" spans="1:18" ht="45" x14ac:dyDescent="0.25">
      <c r="A663" s="3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10" t="s">
        <v>8317</v>
      </c>
      <c r="P663" s="3" t="s">
        <v>8319</v>
      </c>
      <c r="Q663" s="11">
        <f t="shared" si="20"/>
        <v>42636.645358796297</v>
      </c>
      <c r="R663" s="3">
        <f t="shared" si="21"/>
        <v>2016</v>
      </c>
    </row>
    <row r="664" spans="1:18" ht="45" x14ac:dyDescent="0.25">
      <c r="A664" s="3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10" t="s">
        <v>8317</v>
      </c>
      <c r="P664" s="3" t="s">
        <v>8319</v>
      </c>
      <c r="Q664" s="11">
        <f t="shared" si="20"/>
        <v>41990.438043981485</v>
      </c>
      <c r="R664" s="3">
        <f t="shared" si="21"/>
        <v>2014</v>
      </c>
    </row>
    <row r="665" spans="1:18" ht="60" x14ac:dyDescent="0.25">
      <c r="A665" s="3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10" t="s">
        <v>8317</v>
      </c>
      <c r="P665" s="3" t="s">
        <v>8319</v>
      </c>
      <c r="Q665" s="11">
        <f t="shared" si="20"/>
        <v>42173.843240740738</v>
      </c>
      <c r="R665" s="3">
        <f t="shared" si="21"/>
        <v>2015</v>
      </c>
    </row>
    <row r="666" spans="1:18" ht="60" x14ac:dyDescent="0.25">
      <c r="A666" s="3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10" t="s">
        <v>8317</v>
      </c>
      <c r="P666" s="3" t="s">
        <v>8319</v>
      </c>
      <c r="Q666" s="11">
        <f t="shared" si="20"/>
        <v>42077.666377314818</v>
      </c>
      <c r="R666" s="3">
        <f t="shared" si="21"/>
        <v>2015</v>
      </c>
    </row>
    <row r="667" spans="1:18" ht="60" x14ac:dyDescent="0.25">
      <c r="A667" s="3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10" t="s">
        <v>8317</v>
      </c>
      <c r="P667" s="3" t="s">
        <v>8319</v>
      </c>
      <c r="Q667" s="11">
        <f t="shared" si="20"/>
        <v>42688.711354166662</v>
      </c>
      <c r="R667" s="3">
        <f t="shared" si="21"/>
        <v>2016</v>
      </c>
    </row>
    <row r="668" spans="1:18" ht="60" x14ac:dyDescent="0.25">
      <c r="A668" s="3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10" t="s">
        <v>8317</v>
      </c>
      <c r="P668" s="3" t="s">
        <v>8319</v>
      </c>
      <c r="Q668" s="11">
        <f t="shared" si="20"/>
        <v>41838.832152777781</v>
      </c>
      <c r="R668" s="3">
        <f t="shared" si="21"/>
        <v>2014</v>
      </c>
    </row>
    <row r="669" spans="1:18" ht="60" x14ac:dyDescent="0.25">
      <c r="A669" s="3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10" t="s">
        <v>8317</v>
      </c>
      <c r="P669" s="3" t="s">
        <v>8319</v>
      </c>
      <c r="Q669" s="11">
        <f t="shared" si="20"/>
        <v>42632.373414351852</v>
      </c>
      <c r="R669" s="3">
        <f t="shared" si="21"/>
        <v>2016</v>
      </c>
    </row>
    <row r="670" spans="1:18" ht="45" x14ac:dyDescent="0.25">
      <c r="A670" s="3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10" t="s">
        <v>8317</v>
      </c>
      <c r="P670" s="3" t="s">
        <v>8319</v>
      </c>
      <c r="Q670" s="11">
        <f t="shared" si="20"/>
        <v>42090.831273148149</v>
      </c>
      <c r="R670" s="3">
        <f t="shared" si="21"/>
        <v>2015</v>
      </c>
    </row>
    <row r="671" spans="1:18" ht="60" x14ac:dyDescent="0.25">
      <c r="A671" s="3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10" t="s">
        <v>8317</v>
      </c>
      <c r="P671" s="3" t="s">
        <v>8319</v>
      </c>
      <c r="Q671" s="11">
        <f t="shared" si="20"/>
        <v>42527.625671296293</v>
      </c>
      <c r="R671" s="3">
        <f t="shared" si="21"/>
        <v>2016</v>
      </c>
    </row>
    <row r="672" spans="1:18" ht="60" x14ac:dyDescent="0.25">
      <c r="A672" s="3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10" t="s">
        <v>8317</v>
      </c>
      <c r="P672" s="3" t="s">
        <v>8319</v>
      </c>
      <c r="Q672" s="11">
        <f t="shared" si="20"/>
        <v>42506.709722222222</v>
      </c>
      <c r="R672" s="3">
        <f t="shared" si="21"/>
        <v>2016</v>
      </c>
    </row>
    <row r="673" spans="1:18" ht="60" x14ac:dyDescent="0.25">
      <c r="A673" s="3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10" t="s">
        <v>8317</v>
      </c>
      <c r="P673" s="3" t="s">
        <v>8319</v>
      </c>
      <c r="Q673" s="11">
        <f t="shared" si="20"/>
        <v>41984.692731481482</v>
      </c>
      <c r="R673" s="3">
        <f t="shared" si="21"/>
        <v>2014</v>
      </c>
    </row>
    <row r="674" spans="1:18" ht="60" x14ac:dyDescent="0.25">
      <c r="A674" s="3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10" t="s">
        <v>8317</v>
      </c>
      <c r="P674" s="3" t="s">
        <v>8319</v>
      </c>
      <c r="Q674" s="11">
        <f t="shared" si="20"/>
        <v>41974.219490740739</v>
      </c>
      <c r="R674" s="3">
        <f t="shared" si="21"/>
        <v>2014</v>
      </c>
    </row>
    <row r="675" spans="1:18" ht="60" x14ac:dyDescent="0.25">
      <c r="A675" s="3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10" t="s">
        <v>8317</v>
      </c>
      <c r="P675" s="3" t="s">
        <v>8319</v>
      </c>
      <c r="Q675" s="11">
        <f t="shared" si="20"/>
        <v>41838.840474537035</v>
      </c>
      <c r="R675" s="3">
        <f t="shared" si="21"/>
        <v>2014</v>
      </c>
    </row>
    <row r="676" spans="1:18" ht="30" x14ac:dyDescent="0.25">
      <c r="A676" s="3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10" t="s">
        <v>8317</v>
      </c>
      <c r="P676" s="3" t="s">
        <v>8319</v>
      </c>
      <c r="Q676" s="11">
        <f t="shared" si="20"/>
        <v>41803.116053240738</v>
      </c>
      <c r="R676" s="3">
        <f t="shared" si="21"/>
        <v>2014</v>
      </c>
    </row>
    <row r="677" spans="1:18" ht="60" x14ac:dyDescent="0.25">
      <c r="A677" s="3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10" t="s">
        <v>8317</v>
      </c>
      <c r="P677" s="3" t="s">
        <v>8319</v>
      </c>
      <c r="Q677" s="11">
        <f t="shared" si="20"/>
        <v>41975.930601851855</v>
      </c>
      <c r="R677" s="3">
        <f t="shared" si="21"/>
        <v>2014</v>
      </c>
    </row>
    <row r="678" spans="1:18" ht="60" x14ac:dyDescent="0.25">
      <c r="A678" s="3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10" t="s">
        <v>8317</v>
      </c>
      <c r="P678" s="3" t="s">
        <v>8319</v>
      </c>
      <c r="Q678" s="11">
        <f t="shared" si="20"/>
        <v>42012.768298611118</v>
      </c>
      <c r="R678" s="3">
        <f t="shared" si="21"/>
        <v>2015</v>
      </c>
    </row>
    <row r="679" spans="1:18" ht="75" x14ac:dyDescent="0.25">
      <c r="A679" s="3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10" t="s">
        <v>8317</v>
      </c>
      <c r="P679" s="3" t="s">
        <v>8319</v>
      </c>
      <c r="Q679" s="11">
        <f t="shared" si="20"/>
        <v>42504.403877314813</v>
      </c>
      <c r="R679" s="3">
        <f t="shared" si="21"/>
        <v>2016</v>
      </c>
    </row>
    <row r="680" spans="1:18" ht="60" x14ac:dyDescent="0.25">
      <c r="A680" s="3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10" t="s">
        <v>8317</v>
      </c>
      <c r="P680" s="3" t="s">
        <v>8319</v>
      </c>
      <c r="Q680" s="11">
        <f t="shared" si="20"/>
        <v>42481.376597222217</v>
      </c>
      <c r="R680" s="3">
        <f t="shared" si="21"/>
        <v>2016</v>
      </c>
    </row>
    <row r="681" spans="1:18" ht="60" x14ac:dyDescent="0.25">
      <c r="A681" s="3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10" t="s">
        <v>8317</v>
      </c>
      <c r="P681" s="3" t="s">
        <v>8319</v>
      </c>
      <c r="Q681" s="11">
        <f t="shared" si="20"/>
        <v>42556.695706018523</v>
      </c>
      <c r="R681" s="3">
        <f t="shared" si="21"/>
        <v>2016</v>
      </c>
    </row>
    <row r="682" spans="1:18" ht="60" x14ac:dyDescent="0.25">
      <c r="A682" s="3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10" t="s">
        <v>8317</v>
      </c>
      <c r="P682" s="3" t="s">
        <v>8319</v>
      </c>
      <c r="Q682" s="11">
        <f t="shared" si="20"/>
        <v>41864.501516203702</v>
      </c>
      <c r="R682" s="3">
        <f t="shared" si="21"/>
        <v>2014</v>
      </c>
    </row>
    <row r="683" spans="1:18" ht="60" x14ac:dyDescent="0.25">
      <c r="A683" s="3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10" t="s">
        <v>8317</v>
      </c>
      <c r="P683" s="3" t="s">
        <v>8319</v>
      </c>
      <c r="Q683" s="11">
        <f t="shared" si="20"/>
        <v>42639.805601851855</v>
      </c>
      <c r="R683" s="3">
        <f t="shared" si="21"/>
        <v>2016</v>
      </c>
    </row>
    <row r="684" spans="1:18" ht="45" x14ac:dyDescent="0.25">
      <c r="A684" s="3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10" t="s">
        <v>8317</v>
      </c>
      <c r="P684" s="3" t="s">
        <v>8319</v>
      </c>
      <c r="Q684" s="11">
        <f t="shared" si="20"/>
        <v>42778.765300925923</v>
      </c>
      <c r="R684" s="3">
        <f t="shared" si="21"/>
        <v>2017</v>
      </c>
    </row>
    <row r="685" spans="1:18" ht="60" x14ac:dyDescent="0.25">
      <c r="A685" s="3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10" t="s">
        <v>8317</v>
      </c>
      <c r="P685" s="3" t="s">
        <v>8319</v>
      </c>
      <c r="Q685" s="11">
        <f t="shared" si="20"/>
        <v>42634.900046296301</v>
      </c>
      <c r="R685" s="3">
        <f t="shared" si="21"/>
        <v>2016</v>
      </c>
    </row>
    <row r="686" spans="1:18" ht="30" x14ac:dyDescent="0.25">
      <c r="A686" s="3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10" t="s">
        <v>8317</v>
      </c>
      <c r="P686" s="3" t="s">
        <v>8319</v>
      </c>
      <c r="Q686" s="11">
        <f t="shared" si="20"/>
        <v>41809.473275462966</v>
      </c>
      <c r="R686" s="3">
        <f t="shared" si="21"/>
        <v>2014</v>
      </c>
    </row>
    <row r="687" spans="1:18" ht="60" x14ac:dyDescent="0.25">
      <c r="A687" s="3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10" t="s">
        <v>8317</v>
      </c>
      <c r="P687" s="3" t="s">
        <v>8319</v>
      </c>
      <c r="Q687" s="11">
        <f t="shared" si="20"/>
        <v>41971.866574074069</v>
      </c>
      <c r="R687" s="3">
        <f t="shared" si="21"/>
        <v>2014</v>
      </c>
    </row>
    <row r="688" spans="1:18" ht="60" x14ac:dyDescent="0.25">
      <c r="A688" s="3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10" t="s">
        <v>8317</v>
      </c>
      <c r="P688" s="3" t="s">
        <v>8319</v>
      </c>
      <c r="Q688" s="11">
        <f t="shared" si="20"/>
        <v>42189.673263888893</v>
      </c>
      <c r="R688" s="3">
        <f t="shared" si="21"/>
        <v>2015</v>
      </c>
    </row>
    <row r="689" spans="1:18" ht="60" x14ac:dyDescent="0.25">
      <c r="A689" s="3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10" t="s">
        <v>8317</v>
      </c>
      <c r="P689" s="3" t="s">
        <v>8319</v>
      </c>
      <c r="Q689" s="11">
        <f t="shared" si="20"/>
        <v>42711.750613425931</v>
      </c>
      <c r="R689" s="3">
        <f t="shared" si="21"/>
        <v>2016</v>
      </c>
    </row>
    <row r="690" spans="1:18" ht="60" x14ac:dyDescent="0.25">
      <c r="A690" s="3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10" t="s">
        <v>8317</v>
      </c>
      <c r="P690" s="3" t="s">
        <v>8319</v>
      </c>
      <c r="Q690" s="11">
        <f t="shared" si="20"/>
        <v>42262.104780092588</v>
      </c>
      <c r="R690" s="3">
        <f t="shared" si="21"/>
        <v>2015</v>
      </c>
    </row>
    <row r="691" spans="1:18" ht="60" x14ac:dyDescent="0.25">
      <c r="A691" s="3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10" t="s">
        <v>8317</v>
      </c>
      <c r="P691" s="3" t="s">
        <v>8319</v>
      </c>
      <c r="Q691" s="11">
        <f t="shared" si="20"/>
        <v>42675.66778935185</v>
      </c>
      <c r="R691" s="3">
        <f t="shared" si="21"/>
        <v>2016</v>
      </c>
    </row>
    <row r="692" spans="1:18" ht="30" x14ac:dyDescent="0.25">
      <c r="A692" s="3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10" t="s">
        <v>8317</v>
      </c>
      <c r="P692" s="3" t="s">
        <v>8319</v>
      </c>
      <c r="Q692" s="11">
        <f t="shared" si="20"/>
        <v>42579.634733796294</v>
      </c>
      <c r="R692" s="3">
        <f t="shared" si="21"/>
        <v>2016</v>
      </c>
    </row>
    <row r="693" spans="1:18" ht="45" x14ac:dyDescent="0.25">
      <c r="A693" s="3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10" t="s">
        <v>8317</v>
      </c>
      <c r="P693" s="3" t="s">
        <v>8319</v>
      </c>
      <c r="Q693" s="11">
        <f t="shared" si="20"/>
        <v>42158.028310185182</v>
      </c>
      <c r="R693" s="3">
        <f t="shared" si="21"/>
        <v>2015</v>
      </c>
    </row>
    <row r="694" spans="1:18" ht="60" x14ac:dyDescent="0.25">
      <c r="A694" s="3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10" t="s">
        <v>8317</v>
      </c>
      <c r="P694" s="3" t="s">
        <v>8319</v>
      </c>
      <c r="Q694" s="11">
        <f t="shared" si="20"/>
        <v>42696.37572916667</v>
      </c>
      <c r="R694" s="3">
        <f t="shared" si="21"/>
        <v>2016</v>
      </c>
    </row>
    <row r="695" spans="1:18" ht="45" x14ac:dyDescent="0.25">
      <c r="A695" s="3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10" t="s">
        <v>8317</v>
      </c>
      <c r="P695" s="3" t="s">
        <v>8319</v>
      </c>
      <c r="Q695" s="11">
        <f t="shared" si="20"/>
        <v>42094.808182870373</v>
      </c>
      <c r="R695" s="3">
        <f t="shared" si="21"/>
        <v>2015</v>
      </c>
    </row>
    <row r="696" spans="1:18" ht="60" x14ac:dyDescent="0.25">
      <c r="A696" s="3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10" t="s">
        <v>8317</v>
      </c>
      <c r="P696" s="3" t="s">
        <v>8319</v>
      </c>
      <c r="Q696" s="11">
        <f t="shared" si="20"/>
        <v>42737.663877314815</v>
      </c>
      <c r="R696" s="3">
        <f t="shared" si="21"/>
        <v>2017</v>
      </c>
    </row>
    <row r="697" spans="1:18" ht="60" x14ac:dyDescent="0.25">
      <c r="A697" s="3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10" t="s">
        <v>8317</v>
      </c>
      <c r="P697" s="3" t="s">
        <v>8319</v>
      </c>
      <c r="Q697" s="11">
        <f t="shared" si="20"/>
        <v>41913.521064814813</v>
      </c>
      <c r="R697" s="3">
        <f t="shared" si="21"/>
        <v>2014</v>
      </c>
    </row>
    <row r="698" spans="1:18" ht="30" x14ac:dyDescent="0.25">
      <c r="A698" s="3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10" t="s">
        <v>8317</v>
      </c>
      <c r="P698" s="3" t="s">
        <v>8319</v>
      </c>
      <c r="Q698" s="11">
        <f t="shared" si="20"/>
        <v>41815.927106481482</v>
      </c>
      <c r="R698" s="3">
        <f t="shared" si="21"/>
        <v>2014</v>
      </c>
    </row>
    <row r="699" spans="1:18" ht="60" x14ac:dyDescent="0.25">
      <c r="A699" s="3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10" t="s">
        <v>8317</v>
      </c>
      <c r="P699" s="3" t="s">
        <v>8319</v>
      </c>
      <c r="Q699" s="11">
        <f t="shared" si="20"/>
        <v>42388.523020833338</v>
      </c>
      <c r="R699" s="3">
        <f t="shared" si="21"/>
        <v>2016</v>
      </c>
    </row>
    <row r="700" spans="1:18" ht="60" x14ac:dyDescent="0.25">
      <c r="A700" s="3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10" t="s">
        <v>8317</v>
      </c>
      <c r="P700" s="3" t="s">
        <v>8319</v>
      </c>
      <c r="Q700" s="11">
        <f t="shared" si="20"/>
        <v>41866.931076388886</v>
      </c>
      <c r="R700" s="3">
        <f t="shared" si="21"/>
        <v>2014</v>
      </c>
    </row>
    <row r="701" spans="1:18" ht="60" x14ac:dyDescent="0.25">
      <c r="A701" s="3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10" t="s">
        <v>8317</v>
      </c>
      <c r="P701" s="3" t="s">
        <v>8319</v>
      </c>
      <c r="Q701" s="11">
        <f t="shared" si="20"/>
        <v>41563.485509259262</v>
      </c>
      <c r="R701" s="3">
        <f t="shared" si="21"/>
        <v>2013</v>
      </c>
    </row>
    <row r="702" spans="1:18" ht="60" x14ac:dyDescent="0.25">
      <c r="A702" s="3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10" t="s">
        <v>8317</v>
      </c>
      <c r="P702" s="3" t="s">
        <v>8319</v>
      </c>
      <c r="Q702" s="11">
        <f t="shared" si="20"/>
        <v>42715.688437500001</v>
      </c>
      <c r="R702" s="3">
        <f t="shared" si="21"/>
        <v>2016</v>
      </c>
    </row>
    <row r="703" spans="1:18" ht="60" x14ac:dyDescent="0.25">
      <c r="A703" s="3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10" t="s">
        <v>8317</v>
      </c>
      <c r="P703" s="3" t="s">
        <v>8319</v>
      </c>
      <c r="Q703" s="11">
        <f t="shared" si="20"/>
        <v>41813.662962962961</v>
      </c>
      <c r="R703" s="3">
        <f t="shared" si="21"/>
        <v>2014</v>
      </c>
    </row>
    <row r="704" spans="1:18" ht="60" x14ac:dyDescent="0.25">
      <c r="A704" s="3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10" t="s">
        <v>8317</v>
      </c>
      <c r="P704" s="3" t="s">
        <v>8319</v>
      </c>
      <c r="Q704" s="11">
        <f t="shared" si="20"/>
        <v>42668.726701388892</v>
      </c>
      <c r="R704" s="3">
        <f t="shared" si="21"/>
        <v>2016</v>
      </c>
    </row>
    <row r="705" spans="1:18" ht="45" x14ac:dyDescent="0.25">
      <c r="A705" s="3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10" t="s">
        <v>8317</v>
      </c>
      <c r="P705" s="3" t="s">
        <v>8319</v>
      </c>
      <c r="Q705" s="11">
        <f t="shared" si="20"/>
        <v>42711.950798611113</v>
      </c>
      <c r="R705" s="3">
        <f t="shared" si="21"/>
        <v>2016</v>
      </c>
    </row>
    <row r="706" spans="1:18" ht="45" x14ac:dyDescent="0.25">
      <c r="A706" s="3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10" t="s">
        <v>8317</v>
      </c>
      <c r="P706" s="3" t="s">
        <v>8319</v>
      </c>
      <c r="Q706" s="11">
        <f t="shared" si="20"/>
        <v>42726.192916666667</v>
      </c>
      <c r="R706" s="3">
        <f t="shared" si="21"/>
        <v>2016</v>
      </c>
    </row>
    <row r="707" spans="1:18" ht="30" x14ac:dyDescent="0.25">
      <c r="A707" s="3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10" t="s">
        <v>8317</v>
      </c>
      <c r="P707" s="3" t="s">
        <v>8319</v>
      </c>
      <c r="Q707" s="11">
        <f t="shared" ref="Q707:Q770" si="22">(((J707/60)/60)/24)+DATE(1970,1,1)</f>
        <v>42726.491643518515</v>
      </c>
      <c r="R707" s="3">
        <f t="shared" ref="R707:R770" si="23">YEAR(Q707)</f>
        <v>2016</v>
      </c>
    </row>
    <row r="708" spans="1:18" ht="60" x14ac:dyDescent="0.25">
      <c r="A708" s="3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10" t="s">
        <v>8317</v>
      </c>
      <c r="P708" s="3" t="s">
        <v>8319</v>
      </c>
      <c r="Q708" s="11">
        <f t="shared" si="22"/>
        <v>42676.995173611111</v>
      </c>
      <c r="R708" s="3">
        <f t="shared" si="23"/>
        <v>2016</v>
      </c>
    </row>
    <row r="709" spans="1:18" ht="60" x14ac:dyDescent="0.25">
      <c r="A709" s="3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10" t="s">
        <v>8317</v>
      </c>
      <c r="P709" s="3" t="s">
        <v>8319</v>
      </c>
      <c r="Q709" s="11">
        <f t="shared" si="22"/>
        <v>42696.663506944446</v>
      </c>
      <c r="R709" s="3">
        <f t="shared" si="23"/>
        <v>2016</v>
      </c>
    </row>
    <row r="710" spans="1:18" ht="60" x14ac:dyDescent="0.25">
      <c r="A710" s="3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10" t="s">
        <v>8317</v>
      </c>
      <c r="P710" s="3" t="s">
        <v>8319</v>
      </c>
      <c r="Q710" s="11">
        <f t="shared" si="22"/>
        <v>41835.581018518518</v>
      </c>
      <c r="R710" s="3">
        <f t="shared" si="23"/>
        <v>2014</v>
      </c>
    </row>
    <row r="711" spans="1:18" ht="30" x14ac:dyDescent="0.25">
      <c r="A711" s="3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10" t="s">
        <v>8317</v>
      </c>
      <c r="P711" s="3" t="s">
        <v>8319</v>
      </c>
      <c r="Q711" s="11">
        <f t="shared" si="22"/>
        <v>41948.041192129633</v>
      </c>
      <c r="R711" s="3">
        <f t="shared" si="23"/>
        <v>2014</v>
      </c>
    </row>
    <row r="712" spans="1:18" ht="45" x14ac:dyDescent="0.25">
      <c r="A712" s="3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10" t="s">
        <v>8317</v>
      </c>
      <c r="P712" s="3" t="s">
        <v>8319</v>
      </c>
      <c r="Q712" s="11">
        <f t="shared" si="22"/>
        <v>41837.984976851854</v>
      </c>
      <c r="R712" s="3">
        <f t="shared" si="23"/>
        <v>2014</v>
      </c>
    </row>
    <row r="713" spans="1:18" ht="60" x14ac:dyDescent="0.25">
      <c r="A713" s="3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10" t="s">
        <v>8317</v>
      </c>
      <c r="P713" s="3" t="s">
        <v>8319</v>
      </c>
      <c r="Q713" s="11">
        <f t="shared" si="22"/>
        <v>42678.459120370375</v>
      </c>
      <c r="R713" s="3">
        <f t="shared" si="23"/>
        <v>2016</v>
      </c>
    </row>
    <row r="714" spans="1:18" ht="60" x14ac:dyDescent="0.25">
      <c r="A714" s="3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10" t="s">
        <v>8317</v>
      </c>
      <c r="P714" s="3" t="s">
        <v>8319</v>
      </c>
      <c r="Q714" s="11">
        <f t="shared" si="22"/>
        <v>42384.680925925932</v>
      </c>
      <c r="R714" s="3">
        <f t="shared" si="23"/>
        <v>2016</v>
      </c>
    </row>
    <row r="715" spans="1:18" ht="60" x14ac:dyDescent="0.25">
      <c r="A715" s="3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10" t="s">
        <v>8317</v>
      </c>
      <c r="P715" s="3" t="s">
        <v>8319</v>
      </c>
      <c r="Q715" s="11">
        <f t="shared" si="22"/>
        <v>42496.529305555552</v>
      </c>
      <c r="R715" s="3">
        <f t="shared" si="23"/>
        <v>2016</v>
      </c>
    </row>
    <row r="716" spans="1:18" ht="45" x14ac:dyDescent="0.25">
      <c r="A716" s="3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10" t="s">
        <v>8317</v>
      </c>
      <c r="P716" s="3" t="s">
        <v>8319</v>
      </c>
      <c r="Q716" s="11">
        <f t="shared" si="22"/>
        <v>42734.787986111114</v>
      </c>
      <c r="R716" s="3">
        <f t="shared" si="23"/>
        <v>2016</v>
      </c>
    </row>
    <row r="717" spans="1:18" ht="60" x14ac:dyDescent="0.25">
      <c r="A717" s="3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10" t="s">
        <v>8317</v>
      </c>
      <c r="P717" s="3" t="s">
        <v>8319</v>
      </c>
      <c r="Q717" s="11">
        <f t="shared" si="22"/>
        <v>42273.090740740736</v>
      </c>
      <c r="R717" s="3">
        <f t="shared" si="23"/>
        <v>2015</v>
      </c>
    </row>
    <row r="718" spans="1:18" ht="45" x14ac:dyDescent="0.25">
      <c r="A718" s="3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10" t="s">
        <v>8317</v>
      </c>
      <c r="P718" s="3" t="s">
        <v>8319</v>
      </c>
      <c r="Q718" s="11">
        <f t="shared" si="22"/>
        <v>41940.658645833333</v>
      </c>
      <c r="R718" s="3">
        <f t="shared" si="23"/>
        <v>2014</v>
      </c>
    </row>
    <row r="719" spans="1:18" ht="30" x14ac:dyDescent="0.25">
      <c r="A719" s="3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10" t="s">
        <v>8317</v>
      </c>
      <c r="P719" s="3" t="s">
        <v>8319</v>
      </c>
      <c r="Q719" s="11">
        <f t="shared" si="22"/>
        <v>41857.854189814818</v>
      </c>
      <c r="R719" s="3">
        <f t="shared" si="23"/>
        <v>2014</v>
      </c>
    </row>
    <row r="720" spans="1:18" ht="60" x14ac:dyDescent="0.25">
      <c r="A720" s="3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10" t="s">
        <v>8317</v>
      </c>
      <c r="P720" s="3" t="s">
        <v>8319</v>
      </c>
      <c r="Q720" s="11">
        <f t="shared" si="22"/>
        <v>42752.845451388886</v>
      </c>
      <c r="R720" s="3">
        <f t="shared" si="23"/>
        <v>2017</v>
      </c>
    </row>
    <row r="721" spans="1:18" ht="60" x14ac:dyDescent="0.25">
      <c r="A721" s="3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10" t="s">
        <v>8317</v>
      </c>
      <c r="P721" s="3" t="s">
        <v>8319</v>
      </c>
      <c r="Q721" s="11">
        <f t="shared" si="22"/>
        <v>42409.040231481486</v>
      </c>
      <c r="R721" s="3">
        <f t="shared" si="23"/>
        <v>2016</v>
      </c>
    </row>
    <row r="722" spans="1:18" ht="45" x14ac:dyDescent="0.25">
      <c r="A722" s="3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10" t="s">
        <v>8320</v>
      </c>
      <c r="P722" s="3" t="s">
        <v>8321</v>
      </c>
      <c r="Q722" s="11">
        <f t="shared" si="22"/>
        <v>40909.649201388893</v>
      </c>
      <c r="R722" s="3">
        <f t="shared" si="23"/>
        <v>2012</v>
      </c>
    </row>
    <row r="723" spans="1:18" ht="60" x14ac:dyDescent="0.25">
      <c r="A723" s="3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10" t="s">
        <v>8320</v>
      </c>
      <c r="P723" s="3" t="s">
        <v>8321</v>
      </c>
      <c r="Q723" s="11">
        <f t="shared" si="22"/>
        <v>41807.571840277778</v>
      </c>
      <c r="R723" s="3">
        <f t="shared" si="23"/>
        <v>2014</v>
      </c>
    </row>
    <row r="724" spans="1:18" ht="60" x14ac:dyDescent="0.25">
      <c r="A724" s="3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10" t="s">
        <v>8320</v>
      </c>
      <c r="P724" s="3" t="s">
        <v>8321</v>
      </c>
      <c r="Q724" s="11">
        <f t="shared" si="22"/>
        <v>40977.805300925924</v>
      </c>
      <c r="R724" s="3">
        <f t="shared" si="23"/>
        <v>2012</v>
      </c>
    </row>
    <row r="725" spans="1:18" ht="45" x14ac:dyDescent="0.25">
      <c r="A725" s="3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10" t="s">
        <v>8320</v>
      </c>
      <c r="P725" s="3" t="s">
        <v>8321</v>
      </c>
      <c r="Q725" s="11">
        <f t="shared" si="22"/>
        <v>42184.816539351858</v>
      </c>
      <c r="R725" s="3">
        <f t="shared" si="23"/>
        <v>2015</v>
      </c>
    </row>
    <row r="726" spans="1:18" ht="60" x14ac:dyDescent="0.25">
      <c r="A726" s="3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10" t="s">
        <v>8320</v>
      </c>
      <c r="P726" s="3" t="s">
        <v>8321</v>
      </c>
      <c r="Q726" s="11">
        <f t="shared" si="22"/>
        <v>40694.638460648144</v>
      </c>
      <c r="R726" s="3">
        <f t="shared" si="23"/>
        <v>2011</v>
      </c>
    </row>
    <row r="727" spans="1:18" ht="45" x14ac:dyDescent="0.25">
      <c r="A727" s="3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10" t="s">
        <v>8320</v>
      </c>
      <c r="P727" s="3" t="s">
        <v>8321</v>
      </c>
      <c r="Q727" s="11">
        <f t="shared" si="22"/>
        <v>42321.626296296294</v>
      </c>
      <c r="R727" s="3">
        <f t="shared" si="23"/>
        <v>2015</v>
      </c>
    </row>
    <row r="728" spans="1:18" ht="60" x14ac:dyDescent="0.25">
      <c r="A728" s="3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10" t="s">
        <v>8320</v>
      </c>
      <c r="P728" s="3" t="s">
        <v>8321</v>
      </c>
      <c r="Q728" s="11">
        <f t="shared" si="22"/>
        <v>41346.042673611111</v>
      </c>
      <c r="R728" s="3">
        <f t="shared" si="23"/>
        <v>2013</v>
      </c>
    </row>
    <row r="729" spans="1:18" ht="60" x14ac:dyDescent="0.25">
      <c r="A729" s="3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10" t="s">
        <v>8320</v>
      </c>
      <c r="P729" s="3" t="s">
        <v>8321</v>
      </c>
      <c r="Q729" s="11">
        <f t="shared" si="22"/>
        <v>41247.020243055551</v>
      </c>
      <c r="R729" s="3">
        <f t="shared" si="23"/>
        <v>2012</v>
      </c>
    </row>
    <row r="730" spans="1:18" ht="45" x14ac:dyDescent="0.25">
      <c r="A730" s="3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10" t="s">
        <v>8320</v>
      </c>
      <c r="P730" s="3" t="s">
        <v>8321</v>
      </c>
      <c r="Q730" s="11">
        <f t="shared" si="22"/>
        <v>40731.837465277778</v>
      </c>
      <c r="R730" s="3">
        <f t="shared" si="23"/>
        <v>2011</v>
      </c>
    </row>
    <row r="731" spans="1:18" ht="60" x14ac:dyDescent="0.25">
      <c r="A731" s="3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10" t="s">
        <v>8320</v>
      </c>
      <c r="P731" s="3" t="s">
        <v>8321</v>
      </c>
      <c r="Q731" s="11">
        <f t="shared" si="22"/>
        <v>41111.185891203706</v>
      </c>
      <c r="R731" s="3">
        <f t="shared" si="23"/>
        <v>2012</v>
      </c>
    </row>
    <row r="732" spans="1:18" ht="30" x14ac:dyDescent="0.25">
      <c r="A732" s="3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10" t="s">
        <v>8320</v>
      </c>
      <c r="P732" s="3" t="s">
        <v>8321</v>
      </c>
      <c r="Q732" s="11">
        <f t="shared" si="22"/>
        <v>40854.745266203703</v>
      </c>
      <c r="R732" s="3">
        <f t="shared" si="23"/>
        <v>2011</v>
      </c>
    </row>
    <row r="733" spans="1:18" ht="45" x14ac:dyDescent="0.25">
      <c r="A733" s="3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10" t="s">
        <v>8320</v>
      </c>
      <c r="P733" s="3" t="s">
        <v>8321</v>
      </c>
      <c r="Q733" s="11">
        <f t="shared" si="22"/>
        <v>40879.795682870368</v>
      </c>
      <c r="R733" s="3">
        <f t="shared" si="23"/>
        <v>2011</v>
      </c>
    </row>
    <row r="734" spans="1:18" ht="60" x14ac:dyDescent="0.25">
      <c r="A734" s="3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10" t="s">
        <v>8320</v>
      </c>
      <c r="P734" s="3" t="s">
        <v>8321</v>
      </c>
      <c r="Q734" s="11">
        <f t="shared" si="22"/>
        <v>41486.424317129626</v>
      </c>
      <c r="R734" s="3">
        <f t="shared" si="23"/>
        <v>2013</v>
      </c>
    </row>
    <row r="735" spans="1:18" ht="60" x14ac:dyDescent="0.25">
      <c r="A735" s="3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10" t="s">
        <v>8320</v>
      </c>
      <c r="P735" s="3" t="s">
        <v>8321</v>
      </c>
      <c r="Q735" s="11">
        <f t="shared" si="22"/>
        <v>41598.420046296298</v>
      </c>
      <c r="R735" s="3">
        <f t="shared" si="23"/>
        <v>2013</v>
      </c>
    </row>
    <row r="736" spans="1:18" ht="45" x14ac:dyDescent="0.25">
      <c r="A736" s="3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10" t="s">
        <v>8320</v>
      </c>
      <c r="P736" s="3" t="s">
        <v>8321</v>
      </c>
      <c r="Q736" s="11">
        <f t="shared" si="22"/>
        <v>42102.164583333331</v>
      </c>
      <c r="R736" s="3">
        <f t="shared" si="23"/>
        <v>2015</v>
      </c>
    </row>
    <row r="737" spans="1:18" ht="45" x14ac:dyDescent="0.25">
      <c r="A737" s="3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10" t="s">
        <v>8320</v>
      </c>
      <c r="P737" s="3" t="s">
        <v>8321</v>
      </c>
      <c r="Q737" s="11">
        <f t="shared" si="22"/>
        <v>41946.029467592591</v>
      </c>
      <c r="R737" s="3">
        <f t="shared" si="23"/>
        <v>2014</v>
      </c>
    </row>
    <row r="738" spans="1:18" ht="60" x14ac:dyDescent="0.25">
      <c r="A738" s="3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10" t="s">
        <v>8320</v>
      </c>
      <c r="P738" s="3" t="s">
        <v>8321</v>
      </c>
      <c r="Q738" s="11">
        <f t="shared" si="22"/>
        <v>41579.734259259261</v>
      </c>
      <c r="R738" s="3">
        <f t="shared" si="23"/>
        <v>2013</v>
      </c>
    </row>
    <row r="739" spans="1:18" ht="60" x14ac:dyDescent="0.25">
      <c r="A739" s="3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10" t="s">
        <v>8320</v>
      </c>
      <c r="P739" s="3" t="s">
        <v>8321</v>
      </c>
      <c r="Q739" s="11">
        <f t="shared" si="22"/>
        <v>41667.275312500002</v>
      </c>
      <c r="R739" s="3">
        <f t="shared" si="23"/>
        <v>2014</v>
      </c>
    </row>
    <row r="740" spans="1:18" ht="30" x14ac:dyDescent="0.25">
      <c r="A740" s="3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10" t="s">
        <v>8320</v>
      </c>
      <c r="P740" s="3" t="s">
        <v>8321</v>
      </c>
      <c r="Q740" s="11">
        <f t="shared" si="22"/>
        <v>41943.604097222218</v>
      </c>
      <c r="R740" s="3">
        <f t="shared" si="23"/>
        <v>2014</v>
      </c>
    </row>
    <row r="741" spans="1:18" ht="60" x14ac:dyDescent="0.25">
      <c r="A741" s="3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10" t="s">
        <v>8320</v>
      </c>
      <c r="P741" s="3" t="s">
        <v>8321</v>
      </c>
      <c r="Q741" s="11">
        <f t="shared" si="22"/>
        <v>41829.502650462964</v>
      </c>
      <c r="R741" s="3">
        <f t="shared" si="23"/>
        <v>2014</v>
      </c>
    </row>
    <row r="742" spans="1:18" ht="60" x14ac:dyDescent="0.25">
      <c r="A742" s="3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10" t="s">
        <v>8320</v>
      </c>
      <c r="P742" s="3" t="s">
        <v>8321</v>
      </c>
      <c r="Q742" s="11">
        <f t="shared" si="22"/>
        <v>42162.146782407406</v>
      </c>
      <c r="R742" s="3">
        <f t="shared" si="23"/>
        <v>2015</v>
      </c>
    </row>
    <row r="743" spans="1:18" ht="30" x14ac:dyDescent="0.25">
      <c r="A743" s="3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10" t="s">
        <v>8320</v>
      </c>
      <c r="P743" s="3" t="s">
        <v>8321</v>
      </c>
      <c r="Q743" s="11">
        <f t="shared" si="22"/>
        <v>41401.648217592592</v>
      </c>
      <c r="R743" s="3">
        <f t="shared" si="23"/>
        <v>2013</v>
      </c>
    </row>
    <row r="744" spans="1:18" ht="60" x14ac:dyDescent="0.25">
      <c r="A744" s="3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10" t="s">
        <v>8320</v>
      </c>
      <c r="P744" s="3" t="s">
        <v>8321</v>
      </c>
      <c r="Q744" s="11">
        <f t="shared" si="22"/>
        <v>41689.917962962965</v>
      </c>
      <c r="R744" s="3">
        <f t="shared" si="23"/>
        <v>2014</v>
      </c>
    </row>
    <row r="745" spans="1:18" ht="60" x14ac:dyDescent="0.25">
      <c r="A745" s="3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10" t="s">
        <v>8320</v>
      </c>
      <c r="P745" s="3" t="s">
        <v>8321</v>
      </c>
      <c r="Q745" s="11">
        <f t="shared" si="22"/>
        <v>40990.709317129629</v>
      </c>
      <c r="R745" s="3">
        <f t="shared" si="23"/>
        <v>2012</v>
      </c>
    </row>
    <row r="746" spans="1:18" ht="45" x14ac:dyDescent="0.25">
      <c r="A746" s="3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10" t="s">
        <v>8320</v>
      </c>
      <c r="P746" s="3" t="s">
        <v>8321</v>
      </c>
      <c r="Q746" s="11">
        <f t="shared" si="22"/>
        <v>41226.95721064815</v>
      </c>
      <c r="R746" s="3">
        <f t="shared" si="23"/>
        <v>2012</v>
      </c>
    </row>
    <row r="747" spans="1:18" ht="60" x14ac:dyDescent="0.25">
      <c r="A747" s="3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10" t="s">
        <v>8320</v>
      </c>
      <c r="P747" s="3" t="s">
        <v>8321</v>
      </c>
      <c r="Q747" s="11">
        <f t="shared" si="22"/>
        <v>41367.572280092594</v>
      </c>
      <c r="R747" s="3">
        <f t="shared" si="23"/>
        <v>2013</v>
      </c>
    </row>
    <row r="748" spans="1:18" ht="30" x14ac:dyDescent="0.25">
      <c r="A748" s="3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10" t="s">
        <v>8320</v>
      </c>
      <c r="P748" s="3" t="s">
        <v>8321</v>
      </c>
      <c r="Q748" s="11">
        <f t="shared" si="22"/>
        <v>41157.042928240742</v>
      </c>
      <c r="R748" s="3">
        <f t="shared" si="23"/>
        <v>2012</v>
      </c>
    </row>
    <row r="749" spans="1:18" ht="60" x14ac:dyDescent="0.25">
      <c r="A749" s="3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10" t="s">
        <v>8320</v>
      </c>
      <c r="P749" s="3" t="s">
        <v>8321</v>
      </c>
      <c r="Q749" s="11">
        <f t="shared" si="22"/>
        <v>41988.548831018517</v>
      </c>
      <c r="R749" s="3">
        <f t="shared" si="23"/>
        <v>2014</v>
      </c>
    </row>
    <row r="750" spans="1:18" ht="45" x14ac:dyDescent="0.25">
      <c r="A750" s="3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10" t="s">
        <v>8320</v>
      </c>
      <c r="P750" s="3" t="s">
        <v>8321</v>
      </c>
      <c r="Q750" s="11">
        <f t="shared" si="22"/>
        <v>41831.846828703703</v>
      </c>
      <c r="R750" s="3">
        <f t="shared" si="23"/>
        <v>2014</v>
      </c>
    </row>
    <row r="751" spans="1:18" ht="60" x14ac:dyDescent="0.25">
      <c r="A751" s="3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10" t="s">
        <v>8320</v>
      </c>
      <c r="P751" s="3" t="s">
        <v>8321</v>
      </c>
      <c r="Q751" s="11">
        <f t="shared" si="22"/>
        <v>42733.94131944445</v>
      </c>
      <c r="R751" s="3">
        <f t="shared" si="23"/>
        <v>2016</v>
      </c>
    </row>
    <row r="752" spans="1:18" ht="60" x14ac:dyDescent="0.25">
      <c r="A752" s="3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10" t="s">
        <v>8320</v>
      </c>
      <c r="P752" s="3" t="s">
        <v>8321</v>
      </c>
      <c r="Q752" s="11">
        <f t="shared" si="22"/>
        <v>41299.878148148149</v>
      </c>
      <c r="R752" s="3">
        <f t="shared" si="23"/>
        <v>2013</v>
      </c>
    </row>
    <row r="753" spans="1:18" ht="45" x14ac:dyDescent="0.25">
      <c r="A753" s="3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10" t="s">
        <v>8320</v>
      </c>
      <c r="P753" s="3" t="s">
        <v>8321</v>
      </c>
      <c r="Q753" s="11">
        <f t="shared" si="22"/>
        <v>40713.630497685182</v>
      </c>
      <c r="R753" s="3">
        <f t="shared" si="23"/>
        <v>2011</v>
      </c>
    </row>
    <row r="754" spans="1:18" ht="60" x14ac:dyDescent="0.25">
      <c r="A754" s="3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10" t="s">
        <v>8320</v>
      </c>
      <c r="P754" s="3" t="s">
        <v>8321</v>
      </c>
      <c r="Q754" s="11">
        <f t="shared" si="22"/>
        <v>42639.421493055561</v>
      </c>
      <c r="R754" s="3">
        <f t="shared" si="23"/>
        <v>2016</v>
      </c>
    </row>
    <row r="755" spans="1:18" ht="60" x14ac:dyDescent="0.25">
      <c r="A755" s="3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10" t="s">
        <v>8320</v>
      </c>
      <c r="P755" s="3" t="s">
        <v>8321</v>
      </c>
      <c r="Q755" s="11">
        <f t="shared" si="22"/>
        <v>42019.590173611112</v>
      </c>
      <c r="R755" s="3">
        <f t="shared" si="23"/>
        <v>2015</v>
      </c>
    </row>
    <row r="756" spans="1:18" ht="60" x14ac:dyDescent="0.25">
      <c r="A756" s="3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10" t="s">
        <v>8320</v>
      </c>
      <c r="P756" s="3" t="s">
        <v>8321</v>
      </c>
      <c r="Q756" s="11">
        <f t="shared" si="22"/>
        <v>41249.749085648145</v>
      </c>
      <c r="R756" s="3">
        <f t="shared" si="23"/>
        <v>2012</v>
      </c>
    </row>
    <row r="757" spans="1:18" ht="45" x14ac:dyDescent="0.25">
      <c r="A757" s="3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10" t="s">
        <v>8320</v>
      </c>
      <c r="P757" s="3" t="s">
        <v>8321</v>
      </c>
      <c r="Q757" s="11">
        <f t="shared" si="22"/>
        <v>41383.605057870373</v>
      </c>
      <c r="R757" s="3">
        <f t="shared" si="23"/>
        <v>2013</v>
      </c>
    </row>
    <row r="758" spans="1:18" ht="45" x14ac:dyDescent="0.25">
      <c r="A758" s="3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10" t="s">
        <v>8320</v>
      </c>
      <c r="P758" s="3" t="s">
        <v>8321</v>
      </c>
      <c r="Q758" s="11">
        <f t="shared" si="22"/>
        <v>40590.766886574071</v>
      </c>
      <c r="R758" s="3">
        <f t="shared" si="23"/>
        <v>2011</v>
      </c>
    </row>
    <row r="759" spans="1:18" ht="60" x14ac:dyDescent="0.25">
      <c r="A759" s="3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10" t="s">
        <v>8320</v>
      </c>
      <c r="P759" s="3" t="s">
        <v>8321</v>
      </c>
      <c r="Q759" s="11">
        <f t="shared" si="22"/>
        <v>41235.054560185185</v>
      </c>
      <c r="R759" s="3">
        <f t="shared" si="23"/>
        <v>2012</v>
      </c>
    </row>
    <row r="760" spans="1:18" ht="45" x14ac:dyDescent="0.25">
      <c r="A760" s="3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10" t="s">
        <v>8320</v>
      </c>
      <c r="P760" s="3" t="s">
        <v>8321</v>
      </c>
      <c r="Q760" s="11">
        <f t="shared" si="22"/>
        <v>40429.836435185185</v>
      </c>
      <c r="R760" s="3">
        <f t="shared" si="23"/>
        <v>2010</v>
      </c>
    </row>
    <row r="761" spans="1:18" ht="45" x14ac:dyDescent="0.25">
      <c r="A761" s="3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10" t="s">
        <v>8320</v>
      </c>
      <c r="P761" s="3" t="s">
        <v>8321</v>
      </c>
      <c r="Q761" s="11">
        <f t="shared" si="22"/>
        <v>41789.330312500002</v>
      </c>
      <c r="R761" s="3">
        <f t="shared" si="23"/>
        <v>2014</v>
      </c>
    </row>
    <row r="762" spans="1:18" ht="60" x14ac:dyDescent="0.25">
      <c r="A762" s="3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10" t="s">
        <v>8320</v>
      </c>
      <c r="P762" s="3" t="s">
        <v>8322</v>
      </c>
      <c r="Q762" s="11">
        <f t="shared" si="22"/>
        <v>42670.764039351852</v>
      </c>
      <c r="R762" s="3">
        <f t="shared" si="23"/>
        <v>2016</v>
      </c>
    </row>
    <row r="763" spans="1:18" ht="45" x14ac:dyDescent="0.25">
      <c r="A763" s="3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10" t="s">
        <v>8320</v>
      </c>
      <c r="P763" s="3" t="s">
        <v>8322</v>
      </c>
      <c r="Q763" s="11">
        <f t="shared" si="22"/>
        <v>41642.751458333332</v>
      </c>
      <c r="R763" s="3">
        <f t="shared" si="23"/>
        <v>2014</v>
      </c>
    </row>
    <row r="764" spans="1:18" ht="45" x14ac:dyDescent="0.25">
      <c r="A764" s="3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10" t="s">
        <v>8320</v>
      </c>
      <c r="P764" s="3" t="s">
        <v>8322</v>
      </c>
      <c r="Q764" s="11">
        <f t="shared" si="22"/>
        <v>42690.858449074076</v>
      </c>
      <c r="R764" s="3">
        <f t="shared" si="23"/>
        <v>2016</v>
      </c>
    </row>
    <row r="765" spans="1:18" ht="45" x14ac:dyDescent="0.25">
      <c r="A765" s="3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10" t="s">
        <v>8320</v>
      </c>
      <c r="P765" s="3" t="s">
        <v>8322</v>
      </c>
      <c r="Q765" s="11">
        <f t="shared" si="22"/>
        <v>41471.446851851848</v>
      </c>
      <c r="R765" s="3">
        <f t="shared" si="23"/>
        <v>2013</v>
      </c>
    </row>
    <row r="766" spans="1:18" ht="45" x14ac:dyDescent="0.25">
      <c r="A766" s="3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10" t="s">
        <v>8320</v>
      </c>
      <c r="P766" s="3" t="s">
        <v>8322</v>
      </c>
      <c r="Q766" s="11">
        <f t="shared" si="22"/>
        <v>42227.173159722224</v>
      </c>
      <c r="R766" s="3">
        <f t="shared" si="23"/>
        <v>2015</v>
      </c>
    </row>
    <row r="767" spans="1:18" ht="60" x14ac:dyDescent="0.25">
      <c r="A767" s="3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10" t="s">
        <v>8320</v>
      </c>
      <c r="P767" s="3" t="s">
        <v>8322</v>
      </c>
      <c r="Q767" s="11">
        <f t="shared" si="22"/>
        <v>41901.542638888888</v>
      </c>
      <c r="R767" s="3">
        <f t="shared" si="23"/>
        <v>2014</v>
      </c>
    </row>
    <row r="768" spans="1:18" ht="60" x14ac:dyDescent="0.25">
      <c r="A768" s="3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10" t="s">
        <v>8320</v>
      </c>
      <c r="P768" s="3" t="s">
        <v>8322</v>
      </c>
      <c r="Q768" s="11">
        <f t="shared" si="22"/>
        <v>42021.783368055556</v>
      </c>
      <c r="R768" s="3">
        <f t="shared" si="23"/>
        <v>2015</v>
      </c>
    </row>
    <row r="769" spans="1:18" ht="75" x14ac:dyDescent="0.25">
      <c r="A769" s="3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10" t="s">
        <v>8320</v>
      </c>
      <c r="P769" s="3" t="s">
        <v>8322</v>
      </c>
      <c r="Q769" s="11">
        <f t="shared" si="22"/>
        <v>42115.143634259264</v>
      </c>
      <c r="R769" s="3">
        <f t="shared" si="23"/>
        <v>2015</v>
      </c>
    </row>
    <row r="770" spans="1:18" ht="60" x14ac:dyDescent="0.25">
      <c r="A770" s="3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10" t="s">
        <v>8320</v>
      </c>
      <c r="P770" s="3" t="s">
        <v>8322</v>
      </c>
      <c r="Q770" s="11">
        <f t="shared" si="22"/>
        <v>41594.207060185188</v>
      </c>
      <c r="R770" s="3">
        <f t="shared" si="23"/>
        <v>2013</v>
      </c>
    </row>
    <row r="771" spans="1:18" ht="60" x14ac:dyDescent="0.25">
      <c r="A771" s="3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10" t="s">
        <v>8320</v>
      </c>
      <c r="P771" s="3" t="s">
        <v>8322</v>
      </c>
      <c r="Q771" s="11">
        <f t="shared" ref="Q771:Q834" si="24">(((J771/60)/60)/24)+DATE(1970,1,1)</f>
        <v>41604.996458333335</v>
      </c>
      <c r="R771" s="3">
        <f t="shared" ref="R771:R834" si="25">YEAR(Q771)</f>
        <v>2013</v>
      </c>
    </row>
    <row r="772" spans="1:18" ht="60" x14ac:dyDescent="0.25">
      <c r="A772" s="3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10" t="s">
        <v>8320</v>
      </c>
      <c r="P772" s="3" t="s">
        <v>8322</v>
      </c>
      <c r="Q772" s="11">
        <f t="shared" si="24"/>
        <v>41289.999641203707</v>
      </c>
      <c r="R772" s="3">
        <f t="shared" si="25"/>
        <v>2013</v>
      </c>
    </row>
    <row r="773" spans="1:18" ht="45" x14ac:dyDescent="0.25">
      <c r="A773" s="3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10" t="s">
        <v>8320</v>
      </c>
      <c r="P773" s="3" t="s">
        <v>8322</v>
      </c>
      <c r="Q773" s="11">
        <f t="shared" si="24"/>
        <v>42349.824097222227</v>
      </c>
      <c r="R773" s="3">
        <f t="shared" si="25"/>
        <v>2015</v>
      </c>
    </row>
    <row r="774" spans="1:18" ht="60" x14ac:dyDescent="0.25">
      <c r="A774" s="3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10" t="s">
        <v>8320</v>
      </c>
      <c r="P774" s="3" t="s">
        <v>8322</v>
      </c>
      <c r="Q774" s="11">
        <f t="shared" si="24"/>
        <v>40068.056932870371</v>
      </c>
      <c r="R774" s="3">
        <f t="shared" si="25"/>
        <v>2009</v>
      </c>
    </row>
    <row r="775" spans="1:18" ht="60" x14ac:dyDescent="0.25">
      <c r="A775" s="3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10" t="s">
        <v>8320</v>
      </c>
      <c r="P775" s="3" t="s">
        <v>8322</v>
      </c>
      <c r="Q775" s="11">
        <f t="shared" si="24"/>
        <v>42100.735937499994</v>
      </c>
      <c r="R775" s="3">
        <f t="shared" si="25"/>
        <v>2015</v>
      </c>
    </row>
    <row r="776" spans="1:18" ht="60" x14ac:dyDescent="0.25">
      <c r="A776" s="3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10" t="s">
        <v>8320</v>
      </c>
      <c r="P776" s="3" t="s">
        <v>8322</v>
      </c>
      <c r="Q776" s="11">
        <f t="shared" si="24"/>
        <v>41663.780300925922</v>
      </c>
      <c r="R776" s="3">
        <f t="shared" si="25"/>
        <v>2014</v>
      </c>
    </row>
    <row r="777" spans="1:18" ht="45" x14ac:dyDescent="0.25">
      <c r="A777" s="3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10" t="s">
        <v>8320</v>
      </c>
      <c r="P777" s="3" t="s">
        <v>8322</v>
      </c>
      <c r="Q777" s="11">
        <f t="shared" si="24"/>
        <v>40863.060127314813</v>
      </c>
      <c r="R777" s="3">
        <f t="shared" si="25"/>
        <v>2011</v>
      </c>
    </row>
    <row r="778" spans="1:18" ht="60" x14ac:dyDescent="0.25">
      <c r="A778" s="3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10" t="s">
        <v>8320</v>
      </c>
      <c r="P778" s="3" t="s">
        <v>8322</v>
      </c>
      <c r="Q778" s="11">
        <f t="shared" si="24"/>
        <v>42250.685706018514</v>
      </c>
      <c r="R778" s="3">
        <f t="shared" si="25"/>
        <v>2015</v>
      </c>
    </row>
    <row r="779" spans="1:18" ht="60" x14ac:dyDescent="0.25">
      <c r="A779" s="3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10" t="s">
        <v>8320</v>
      </c>
      <c r="P779" s="3" t="s">
        <v>8322</v>
      </c>
      <c r="Q779" s="11">
        <f t="shared" si="24"/>
        <v>41456.981215277774</v>
      </c>
      <c r="R779" s="3">
        <f t="shared" si="25"/>
        <v>2013</v>
      </c>
    </row>
    <row r="780" spans="1:18" ht="45" x14ac:dyDescent="0.25">
      <c r="A780" s="3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10" t="s">
        <v>8320</v>
      </c>
      <c r="P780" s="3" t="s">
        <v>8322</v>
      </c>
      <c r="Q780" s="11">
        <f t="shared" si="24"/>
        <v>41729.702314814815</v>
      </c>
      <c r="R780" s="3">
        <f t="shared" si="25"/>
        <v>2014</v>
      </c>
    </row>
    <row r="781" spans="1:18" ht="60" x14ac:dyDescent="0.25">
      <c r="A781" s="3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10" t="s">
        <v>8320</v>
      </c>
      <c r="P781" s="3" t="s">
        <v>8322</v>
      </c>
      <c r="Q781" s="11">
        <f t="shared" si="24"/>
        <v>40436.68408564815</v>
      </c>
      <c r="R781" s="3">
        <f t="shared" si="25"/>
        <v>2010</v>
      </c>
    </row>
    <row r="782" spans="1:18" ht="45" x14ac:dyDescent="0.25">
      <c r="A782" s="3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10" t="s">
        <v>8323</v>
      </c>
      <c r="P782" s="3" t="s">
        <v>8324</v>
      </c>
      <c r="Q782" s="11">
        <f t="shared" si="24"/>
        <v>40636.673900462964</v>
      </c>
      <c r="R782" s="3">
        <f t="shared" si="25"/>
        <v>2011</v>
      </c>
    </row>
    <row r="783" spans="1:18" ht="45" x14ac:dyDescent="0.25">
      <c r="A783" s="3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10" t="s">
        <v>8323</v>
      </c>
      <c r="P783" s="3" t="s">
        <v>8324</v>
      </c>
      <c r="Q783" s="11">
        <f t="shared" si="24"/>
        <v>41403.000856481485</v>
      </c>
      <c r="R783" s="3">
        <f t="shared" si="25"/>
        <v>2013</v>
      </c>
    </row>
    <row r="784" spans="1:18" ht="45" x14ac:dyDescent="0.25">
      <c r="A784" s="3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10" t="s">
        <v>8323</v>
      </c>
      <c r="P784" s="3" t="s">
        <v>8324</v>
      </c>
      <c r="Q784" s="11">
        <f t="shared" si="24"/>
        <v>41116.758125</v>
      </c>
      <c r="R784" s="3">
        <f t="shared" si="25"/>
        <v>2012</v>
      </c>
    </row>
    <row r="785" spans="1:18" ht="60" x14ac:dyDescent="0.25">
      <c r="A785" s="3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10" t="s">
        <v>8323</v>
      </c>
      <c r="P785" s="3" t="s">
        <v>8324</v>
      </c>
      <c r="Q785" s="11">
        <f t="shared" si="24"/>
        <v>40987.773715277777</v>
      </c>
      <c r="R785" s="3">
        <f t="shared" si="25"/>
        <v>2012</v>
      </c>
    </row>
    <row r="786" spans="1:18" ht="60" x14ac:dyDescent="0.25">
      <c r="A786" s="3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10" t="s">
        <v>8323</v>
      </c>
      <c r="P786" s="3" t="s">
        <v>8324</v>
      </c>
      <c r="Q786" s="11">
        <f t="shared" si="24"/>
        <v>41675.149525462963</v>
      </c>
      <c r="R786" s="3">
        <f t="shared" si="25"/>
        <v>2014</v>
      </c>
    </row>
    <row r="787" spans="1:18" ht="60" x14ac:dyDescent="0.25">
      <c r="A787" s="3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10" t="s">
        <v>8323</v>
      </c>
      <c r="P787" s="3" t="s">
        <v>8324</v>
      </c>
      <c r="Q787" s="11">
        <f t="shared" si="24"/>
        <v>41303.593923611108</v>
      </c>
      <c r="R787" s="3">
        <f t="shared" si="25"/>
        <v>2013</v>
      </c>
    </row>
    <row r="788" spans="1:18" ht="45" x14ac:dyDescent="0.25">
      <c r="A788" s="3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10" t="s">
        <v>8323</v>
      </c>
      <c r="P788" s="3" t="s">
        <v>8324</v>
      </c>
      <c r="Q788" s="11">
        <f t="shared" si="24"/>
        <v>40983.055949074071</v>
      </c>
      <c r="R788" s="3">
        <f t="shared" si="25"/>
        <v>2012</v>
      </c>
    </row>
    <row r="789" spans="1:18" ht="60" x14ac:dyDescent="0.25">
      <c r="A789" s="3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10" t="s">
        <v>8323</v>
      </c>
      <c r="P789" s="3" t="s">
        <v>8324</v>
      </c>
      <c r="Q789" s="11">
        <f t="shared" si="24"/>
        <v>41549.627615740741</v>
      </c>
      <c r="R789" s="3">
        <f t="shared" si="25"/>
        <v>2013</v>
      </c>
    </row>
    <row r="790" spans="1:18" ht="60" x14ac:dyDescent="0.25">
      <c r="A790" s="3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10" t="s">
        <v>8323</v>
      </c>
      <c r="P790" s="3" t="s">
        <v>8324</v>
      </c>
      <c r="Q790" s="11">
        <f t="shared" si="24"/>
        <v>41059.006805555553</v>
      </c>
      <c r="R790" s="3">
        <f t="shared" si="25"/>
        <v>2012</v>
      </c>
    </row>
    <row r="791" spans="1:18" ht="45" x14ac:dyDescent="0.25">
      <c r="A791" s="3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10" t="s">
        <v>8323</v>
      </c>
      <c r="P791" s="3" t="s">
        <v>8324</v>
      </c>
      <c r="Q791" s="11">
        <f t="shared" si="24"/>
        <v>41277.186111111114</v>
      </c>
      <c r="R791" s="3">
        <f t="shared" si="25"/>
        <v>2013</v>
      </c>
    </row>
    <row r="792" spans="1:18" ht="60" x14ac:dyDescent="0.25">
      <c r="A792" s="3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10" t="s">
        <v>8323</v>
      </c>
      <c r="P792" s="3" t="s">
        <v>8324</v>
      </c>
      <c r="Q792" s="11">
        <f t="shared" si="24"/>
        <v>41276.047905092593</v>
      </c>
      <c r="R792" s="3">
        <f t="shared" si="25"/>
        <v>2013</v>
      </c>
    </row>
    <row r="793" spans="1:18" ht="60" x14ac:dyDescent="0.25">
      <c r="A793" s="3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10" t="s">
        <v>8323</v>
      </c>
      <c r="P793" s="3" t="s">
        <v>8324</v>
      </c>
      <c r="Q793" s="11">
        <f t="shared" si="24"/>
        <v>41557.780624999999</v>
      </c>
      <c r="R793" s="3">
        <f t="shared" si="25"/>
        <v>2013</v>
      </c>
    </row>
    <row r="794" spans="1:18" ht="30" x14ac:dyDescent="0.25">
      <c r="A794" s="3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10" t="s">
        <v>8323</v>
      </c>
      <c r="P794" s="3" t="s">
        <v>8324</v>
      </c>
      <c r="Q794" s="11">
        <f t="shared" si="24"/>
        <v>41555.873645833337</v>
      </c>
      <c r="R794" s="3">
        <f t="shared" si="25"/>
        <v>2013</v>
      </c>
    </row>
    <row r="795" spans="1:18" ht="60" x14ac:dyDescent="0.25">
      <c r="A795" s="3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10" t="s">
        <v>8323</v>
      </c>
      <c r="P795" s="3" t="s">
        <v>8324</v>
      </c>
      <c r="Q795" s="11">
        <f t="shared" si="24"/>
        <v>41442.741249999999</v>
      </c>
      <c r="R795" s="3">
        <f t="shared" si="25"/>
        <v>2013</v>
      </c>
    </row>
    <row r="796" spans="1:18" ht="60" x14ac:dyDescent="0.25">
      <c r="A796" s="3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10" t="s">
        <v>8323</v>
      </c>
      <c r="P796" s="3" t="s">
        <v>8324</v>
      </c>
      <c r="Q796" s="11">
        <f t="shared" si="24"/>
        <v>40736.115011574075</v>
      </c>
      <c r="R796" s="3">
        <f t="shared" si="25"/>
        <v>2011</v>
      </c>
    </row>
    <row r="797" spans="1:18" ht="60" x14ac:dyDescent="0.25">
      <c r="A797" s="3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10" t="s">
        <v>8323</v>
      </c>
      <c r="P797" s="3" t="s">
        <v>8324</v>
      </c>
      <c r="Q797" s="11">
        <f t="shared" si="24"/>
        <v>40963.613032407404</v>
      </c>
      <c r="R797" s="3">
        <f t="shared" si="25"/>
        <v>2012</v>
      </c>
    </row>
    <row r="798" spans="1:18" ht="60" x14ac:dyDescent="0.25">
      <c r="A798" s="3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10" t="s">
        <v>8323</v>
      </c>
      <c r="P798" s="3" t="s">
        <v>8324</v>
      </c>
      <c r="Q798" s="11">
        <f t="shared" si="24"/>
        <v>41502.882928240739</v>
      </c>
      <c r="R798" s="3">
        <f t="shared" si="25"/>
        <v>2013</v>
      </c>
    </row>
    <row r="799" spans="1:18" ht="60" x14ac:dyDescent="0.25">
      <c r="A799" s="3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10" t="s">
        <v>8323</v>
      </c>
      <c r="P799" s="3" t="s">
        <v>8324</v>
      </c>
      <c r="Q799" s="11">
        <f t="shared" si="24"/>
        <v>40996.994074074071</v>
      </c>
      <c r="R799" s="3">
        <f t="shared" si="25"/>
        <v>2012</v>
      </c>
    </row>
    <row r="800" spans="1:18" ht="45" x14ac:dyDescent="0.25">
      <c r="A800" s="3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10" t="s">
        <v>8323</v>
      </c>
      <c r="P800" s="3" t="s">
        <v>8324</v>
      </c>
      <c r="Q800" s="11">
        <f t="shared" si="24"/>
        <v>41882.590127314819</v>
      </c>
      <c r="R800" s="3">
        <f t="shared" si="25"/>
        <v>2014</v>
      </c>
    </row>
    <row r="801" spans="1:18" ht="60" x14ac:dyDescent="0.25">
      <c r="A801" s="3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10" t="s">
        <v>8323</v>
      </c>
      <c r="P801" s="3" t="s">
        <v>8324</v>
      </c>
      <c r="Q801" s="11">
        <f t="shared" si="24"/>
        <v>40996.667199074072</v>
      </c>
      <c r="R801" s="3">
        <f t="shared" si="25"/>
        <v>2012</v>
      </c>
    </row>
    <row r="802" spans="1:18" ht="45" x14ac:dyDescent="0.25">
      <c r="A802" s="3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10" t="s">
        <v>8323</v>
      </c>
      <c r="P802" s="3" t="s">
        <v>8324</v>
      </c>
      <c r="Q802" s="11">
        <f t="shared" si="24"/>
        <v>41863.433495370373</v>
      </c>
      <c r="R802" s="3">
        <f t="shared" si="25"/>
        <v>2014</v>
      </c>
    </row>
    <row r="803" spans="1:18" ht="45" x14ac:dyDescent="0.25">
      <c r="A803" s="3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10" t="s">
        <v>8323</v>
      </c>
      <c r="P803" s="3" t="s">
        <v>8324</v>
      </c>
      <c r="Q803" s="11">
        <f t="shared" si="24"/>
        <v>40695.795370370368</v>
      </c>
      <c r="R803" s="3">
        <f t="shared" si="25"/>
        <v>2011</v>
      </c>
    </row>
    <row r="804" spans="1:18" ht="60" x14ac:dyDescent="0.25">
      <c r="A804" s="3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10" t="s">
        <v>8323</v>
      </c>
      <c r="P804" s="3" t="s">
        <v>8324</v>
      </c>
      <c r="Q804" s="11">
        <f t="shared" si="24"/>
        <v>41123.022268518522</v>
      </c>
      <c r="R804" s="3">
        <f t="shared" si="25"/>
        <v>2012</v>
      </c>
    </row>
    <row r="805" spans="1:18" ht="60" x14ac:dyDescent="0.25">
      <c r="A805" s="3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10" t="s">
        <v>8323</v>
      </c>
      <c r="P805" s="3" t="s">
        <v>8324</v>
      </c>
      <c r="Q805" s="11">
        <f t="shared" si="24"/>
        <v>40665.949976851851</v>
      </c>
      <c r="R805" s="3">
        <f t="shared" si="25"/>
        <v>2011</v>
      </c>
    </row>
    <row r="806" spans="1:18" ht="60" x14ac:dyDescent="0.25">
      <c r="A806" s="3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10" t="s">
        <v>8323</v>
      </c>
      <c r="P806" s="3" t="s">
        <v>8324</v>
      </c>
      <c r="Q806" s="11">
        <f t="shared" si="24"/>
        <v>40730.105625000004</v>
      </c>
      <c r="R806" s="3">
        <f t="shared" si="25"/>
        <v>2011</v>
      </c>
    </row>
    <row r="807" spans="1:18" ht="45" x14ac:dyDescent="0.25">
      <c r="A807" s="3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10" t="s">
        <v>8323</v>
      </c>
      <c r="P807" s="3" t="s">
        <v>8324</v>
      </c>
      <c r="Q807" s="11">
        <f t="shared" si="24"/>
        <v>40690.823055555556</v>
      </c>
      <c r="R807" s="3">
        <f t="shared" si="25"/>
        <v>2011</v>
      </c>
    </row>
    <row r="808" spans="1:18" ht="30" x14ac:dyDescent="0.25">
      <c r="A808" s="3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10" t="s">
        <v>8323</v>
      </c>
      <c r="P808" s="3" t="s">
        <v>8324</v>
      </c>
      <c r="Q808" s="11">
        <f t="shared" si="24"/>
        <v>40763.691423611112</v>
      </c>
      <c r="R808" s="3">
        <f t="shared" si="25"/>
        <v>2011</v>
      </c>
    </row>
    <row r="809" spans="1:18" ht="30" x14ac:dyDescent="0.25">
      <c r="A809" s="3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10" t="s">
        <v>8323</v>
      </c>
      <c r="P809" s="3" t="s">
        <v>8324</v>
      </c>
      <c r="Q809" s="11">
        <f t="shared" si="24"/>
        <v>42759.628599537042</v>
      </c>
      <c r="R809" s="3">
        <f t="shared" si="25"/>
        <v>2017</v>
      </c>
    </row>
    <row r="810" spans="1:18" ht="60" x14ac:dyDescent="0.25">
      <c r="A810" s="3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10" t="s">
        <v>8323</v>
      </c>
      <c r="P810" s="3" t="s">
        <v>8324</v>
      </c>
      <c r="Q810" s="11">
        <f t="shared" si="24"/>
        <v>41962.100532407407</v>
      </c>
      <c r="R810" s="3">
        <f t="shared" si="25"/>
        <v>2014</v>
      </c>
    </row>
    <row r="811" spans="1:18" ht="45" x14ac:dyDescent="0.25">
      <c r="A811" s="3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10" t="s">
        <v>8323</v>
      </c>
      <c r="P811" s="3" t="s">
        <v>8324</v>
      </c>
      <c r="Q811" s="11">
        <f t="shared" si="24"/>
        <v>41628.833680555559</v>
      </c>
      <c r="R811" s="3">
        <f t="shared" si="25"/>
        <v>2013</v>
      </c>
    </row>
    <row r="812" spans="1:18" ht="60" x14ac:dyDescent="0.25">
      <c r="A812" s="3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10" t="s">
        <v>8323</v>
      </c>
      <c r="P812" s="3" t="s">
        <v>8324</v>
      </c>
      <c r="Q812" s="11">
        <f t="shared" si="24"/>
        <v>41123.056273148148</v>
      </c>
      <c r="R812" s="3">
        <f t="shared" si="25"/>
        <v>2012</v>
      </c>
    </row>
    <row r="813" spans="1:18" ht="45" x14ac:dyDescent="0.25">
      <c r="A813" s="3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10" t="s">
        <v>8323</v>
      </c>
      <c r="P813" s="3" t="s">
        <v>8324</v>
      </c>
      <c r="Q813" s="11">
        <f t="shared" si="24"/>
        <v>41443.643541666665</v>
      </c>
      <c r="R813" s="3">
        <f t="shared" si="25"/>
        <v>2013</v>
      </c>
    </row>
    <row r="814" spans="1:18" ht="60" x14ac:dyDescent="0.25">
      <c r="A814" s="3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10" t="s">
        <v>8323</v>
      </c>
      <c r="P814" s="3" t="s">
        <v>8324</v>
      </c>
      <c r="Q814" s="11">
        <f t="shared" si="24"/>
        <v>41282.017962962964</v>
      </c>
      <c r="R814" s="3">
        <f t="shared" si="25"/>
        <v>2013</v>
      </c>
    </row>
    <row r="815" spans="1:18" ht="30" x14ac:dyDescent="0.25">
      <c r="A815" s="3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10" t="s">
        <v>8323</v>
      </c>
      <c r="P815" s="3" t="s">
        <v>8324</v>
      </c>
      <c r="Q815" s="11">
        <f t="shared" si="24"/>
        <v>41080.960243055553</v>
      </c>
      <c r="R815" s="3">
        <f t="shared" si="25"/>
        <v>2012</v>
      </c>
    </row>
    <row r="816" spans="1:18" ht="60" x14ac:dyDescent="0.25">
      <c r="A816" s="3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10" t="s">
        <v>8323</v>
      </c>
      <c r="P816" s="3" t="s">
        <v>8324</v>
      </c>
      <c r="Q816" s="11">
        <f t="shared" si="24"/>
        <v>40679.743067129632</v>
      </c>
      <c r="R816" s="3">
        <f t="shared" si="25"/>
        <v>2011</v>
      </c>
    </row>
    <row r="817" spans="1:18" ht="30" x14ac:dyDescent="0.25">
      <c r="A817" s="3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10" t="s">
        <v>8323</v>
      </c>
      <c r="P817" s="3" t="s">
        <v>8324</v>
      </c>
      <c r="Q817" s="11">
        <f t="shared" si="24"/>
        <v>41914.917858796296</v>
      </c>
      <c r="R817" s="3">
        <f t="shared" si="25"/>
        <v>2014</v>
      </c>
    </row>
    <row r="818" spans="1:18" ht="45" x14ac:dyDescent="0.25">
      <c r="A818" s="3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10" t="s">
        <v>8323</v>
      </c>
      <c r="P818" s="3" t="s">
        <v>8324</v>
      </c>
      <c r="Q818" s="11">
        <f t="shared" si="24"/>
        <v>41341.870868055557</v>
      </c>
      <c r="R818" s="3">
        <f t="shared" si="25"/>
        <v>2013</v>
      </c>
    </row>
    <row r="819" spans="1:18" ht="45" x14ac:dyDescent="0.25">
      <c r="A819" s="3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10" t="s">
        <v>8323</v>
      </c>
      <c r="P819" s="3" t="s">
        <v>8324</v>
      </c>
      <c r="Q819" s="11">
        <f t="shared" si="24"/>
        <v>40925.599664351852</v>
      </c>
      <c r="R819" s="3">
        <f t="shared" si="25"/>
        <v>2012</v>
      </c>
    </row>
    <row r="820" spans="1:18" ht="60" x14ac:dyDescent="0.25">
      <c r="A820" s="3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10" t="s">
        <v>8323</v>
      </c>
      <c r="P820" s="3" t="s">
        <v>8324</v>
      </c>
      <c r="Q820" s="11">
        <f t="shared" si="24"/>
        <v>41120.882881944446</v>
      </c>
      <c r="R820" s="3">
        <f t="shared" si="25"/>
        <v>2012</v>
      </c>
    </row>
    <row r="821" spans="1:18" ht="30" x14ac:dyDescent="0.25">
      <c r="A821" s="3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10" t="s">
        <v>8323</v>
      </c>
      <c r="P821" s="3" t="s">
        <v>8324</v>
      </c>
      <c r="Q821" s="11">
        <f t="shared" si="24"/>
        <v>41619.998310185183</v>
      </c>
      <c r="R821" s="3">
        <f t="shared" si="25"/>
        <v>2013</v>
      </c>
    </row>
    <row r="822" spans="1:18" ht="45" x14ac:dyDescent="0.25">
      <c r="A822" s="3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10" t="s">
        <v>8323</v>
      </c>
      <c r="P822" s="3" t="s">
        <v>8324</v>
      </c>
      <c r="Q822" s="11">
        <f t="shared" si="24"/>
        <v>41768.841921296298</v>
      </c>
      <c r="R822" s="3">
        <f t="shared" si="25"/>
        <v>2014</v>
      </c>
    </row>
    <row r="823" spans="1:18" ht="45" x14ac:dyDescent="0.25">
      <c r="A823" s="3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10" t="s">
        <v>8323</v>
      </c>
      <c r="P823" s="3" t="s">
        <v>8324</v>
      </c>
      <c r="Q823" s="11">
        <f t="shared" si="24"/>
        <v>42093.922048611115</v>
      </c>
      <c r="R823" s="3">
        <f t="shared" si="25"/>
        <v>2015</v>
      </c>
    </row>
    <row r="824" spans="1:18" ht="45" x14ac:dyDescent="0.25">
      <c r="A824" s="3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10" t="s">
        <v>8323</v>
      </c>
      <c r="P824" s="3" t="s">
        <v>8324</v>
      </c>
      <c r="Q824" s="11">
        <f t="shared" si="24"/>
        <v>41157.947337962964</v>
      </c>
      <c r="R824" s="3">
        <f t="shared" si="25"/>
        <v>2012</v>
      </c>
    </row>
    <row r="825" spans="1:18" ht="45" x14ac:dyDescent="0.25">
      <c r="A825" s="3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10" t="s">
        <v>8323</v>
      </c>
      <c r="P825" s="3" t="s">
        <v>8324</v>
      </c>
      <c r="Q825" s="11">
        <f t="shared" si="24"/>
        <v>42055.972824074073</v>
      </c>
      <c r="R825" s="3">
        <f t="shared" si="25"/>
        <v>2015</v>
      </c>
    </row>
    <row r="826" spans="1:18" ht="60" x14ac:dyDescent="0.25">
      <c r="A826" s="3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10" t="s">
        <v>8323</v>
      </c>
      <c r="P826" s="3" t="s">
        <v>8324</v>
      </c>
      <c r="Q826" s="11">
        <f t="shared" si="24"/>
        <v>40250.242106481484</v>
      </c>
      <c r="R826" s="3">
        <f t="shared" si="25"/>
        <v>2010</v>
      </c>
    </row>
    <row r="827" spans="1:18" ht="45" x14ac:dyDescent="0.25">
      <c r="A827" s="3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10" t="s">
        <v>8323</v>
      </c>
      <c r="P827" s="3" t="s">
        <v>8324</v>
      </c>
      <c r="Q827" s="11">
        <f t="shared" si="24"/>
        <v>41186.306527777779</v>
      </c>
      <c r="R827" s="3">
        <f t="shared" si="25"/>
        <v>2012</v>
      </c>
    </row>
    <row r="828" spans="1:18" ht="45" x14ac:dyDescent="0.25">
      <c r="A828" s="3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10" t="s">
        <v>8323</v>
      </c>
      <c r="P828" s="3" t="s">
        <v>8324</v>
      </c>
      <c r="Q828" s="11">
        <f t="shared" si="24"/>
        <v>40973.038541666669</v>
      </c>
      <c r="R828" s="3">
        <f t="shared" si="25"/>
        <v>2012</v>
      </c>
    </row>
    <row r="829" spans="1:18" ht="60" x14ac:dyDescent="0.25">
      <c r="A829" s="3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10" t="s">
        <v>8323</v>
      </c>
      <c r="P829" s="3" t="s">
        <v>8324</v>
      </c>
      <c r="Q829" s="11">
        <f t="shared" si="24"/>
        <v>40927.473460648151</v>
      </c>
      <c r="R829" s="3">
        <f t="shared" si="25"/>
        <v>2012</v>
      </c>
    </row>
    <row r="830" spans="1:18" ht="60" x14ac:dyDescent="0.25">
      <c r="A830" s="3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10" t="s">
        <v>8323</v>
      </c>
      <c r="P830" s="3" t="s">
        <v>8324</v>
      </c>
      <c r="Q830" s="11">
        <f t="shared" si="24"/>
        <v>41073.050717592596</v>
      </c>
      <c r="R830" s="3">
        <f t="shared" si="25"/>
        <v>2012</v>
      </c>
    </row>
    <row r="831" spans="1:18" ht="60" x14ac:dyDescent="0.25">
      <c r="A831" s="3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10" t="s">
        <v>8323</v>
      </c>
      <c r="P831" s="3" t="s">
        <v>8324</v>
      </c>
      <c r="Q831" s="11">
        <f t="shared" si="24"/>
        <v>42504.801388888889</v>
      </c>
      <c r="R831" s="3">
        <f t="shared" si="25"/>
        <v>2016</v>
      </c>
    </row>
    <row r="832" spans="1:18" ht="45" x14ac:dyDescent="0.25">
      <c r="A832" s="3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10" t="s">
        <v>8323</v>
      </c>
      <c r="P832" s="3" t="s">
        <v>8324</v>
      </c>
      <c r="Q832" s="11">
        <f t="shared" si="24"/>
        <v>41325.525752314818</v>
      </c>
      <c r="R832" s="3">
        <f t="shared" si="25"/>
        <v>2013</v>
      </c>
    </row>
    <row r="833" spans="1:18" ht="45" x14ac:dyDescent="0.25">
      <c r="A833" s="3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10" t="s">
        <v>8323</v>
      </c>
      <c r="P833" s="3" t="s">
        <v>8324</v>
      </c>
      <c r="Q833" s="11">
        <f t="shared" si="24"/>
        <v>40996.646921296298</v>
      </c>
      <c r="R833" s="3">
        <f t="shared" si="25"/>
        <v>2012</v>
      </c>
    </row>
    <row r="834" spans="1:18" ht="60" x14ac:dyDescent="0.25">
      <c r="A834" s="3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10" t="s">
        <v>8323</v>
      </c>
      <c r="P834" s="3" t="s">
        <v>8324</v>
      </c>
      <c r="Q834" s="11">
        <f t="shared" si="24"/>
        <v>40869.675173611111</v>
      </c>
      <c r="R834" s="3">
        <f t="shared" si="25"/>
        <v>2011</v>
      </c>
    </row>
    <row r="835" spans="1:18" x14ac:dyDescent="0.25">
      <c r="A835" s="3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10" t="s">
        <v>8323</v>
      </c>
      <c r="P835" s="3" t="s">
        <v>8324</v>
      </c>
      <c r="Q835" s="11">
        <f t="shared" ref="Q835:Q898" si="26">(((J835/60)/60)/24)+DATE(1970,1,1)</f>
        <v>41718.878182870372</v>
      </c>
      <c r="R835" s="3">
        <f t="shared" ref="R835:R898" si="27">YEAR(Q835)</f>
        <v>2014</v>
      </c>
    </row>
    <row r="836" spans="1:18" ht="60" x14ac:dyDescent="0.25">
      <c r="A836" s="3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10" t="s">
        <v>8323</v>
      </c>
      <c r="P836" s="3" t="s">
        <v>8324</v>
      </c>
      <c r="Q836" s="11">
        <f t="shared" si="26"/>
        <v>41422.822824074072</v>
      </c>
      <c r="R836" s="3">
        <f t="shared" si="27"/>
        <v>2013</v>
      </c>
    </row>
    <row r="837" spans="1:18" ht="60" x14ac:dyDescent="0.25">
      <c r="A837" s="3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10" t="s">
        <v>8323</v>
      </c>
      <c r="P837" s="3" t="s">
        <v>8324</v>
      </c>
      <c r="Q837" s="11">
        <f t="shared" si="26"/>
        <v>41005.45784722222</v>
      </c>
      <c r="R837" s="3">
        <f t="shared" si="27"/>
        <v>2012</v>
      </c>
    </row>
    <row r="838" spans="1:18" ht="30" x14ac:dyDescent="0.25">
      <c r="A838" s="3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10" t="s">
        <v>8323</v>
      </c>
      <c r="P838" s="3" t="s">
        <v>8324</v>
      </c>
      <c r="Q838" s="11">
        <f t="shared" si="26"/>
        <v>41524.056921296295</v>
      </c>
      <c r="R838" s="3">
        <f t="shared" si="27"/>
        <v>2013</v>
      </c>
    </row>
    <row r="839" spans="1:18" ht="45" x14ac:dyDescent="0.25">
      <c r="A839" s="3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10" t="s">
        <v>8323</v>
      </c>
      <c r="P839" s="3" t="s">
        <v>8324</v>
      </c>
      <c r="Q839" s="11">
        <f t="shared" si="26"/>
        <v>41730.998402777775</v>
      </c>
      <c r="R839" s="3">
        <f t="shared" si="27"/>
        <v>2014</v>
      </c>
    </row>
    <row r="840" spans="1:18" ht="60" x14ac:dyDescent="0.25">
      <c r="A840" s="3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10" t="s">
        <v>8323</v>
      </c>
      <c r="P840" s="3" t="s">
        <v>8324</v>
      </c>
      <c r="Q840" s="11">
        <f t="shared" si="26"/>
        <v>40895.897974537038</v>
      </c>
      <c r="R840" s="3">
        <f t="shared" si="27"/>
        <v>2011</v>
      </c>
    </row>
    <row r="841" spans="1:18" ht="45" x14ac:dyDescent="0.25">
      <c r="A841" s="3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10" t="s">
        <v>8323</v>
      </c>
      <c r="P841" s="3" t="s">
        <v>8324</v>
      </c>
      <c r="Q841" s="11">
        <f t="shared" si="26"/>
        <v>41144.763379629629</v>
      </c>
      <c r="R841" s="3">
        <f t="shared" si="27"/>
        <v>2012</v>
      </c>
    </row>
    <row r="842" spans="1:18" ht="45" x14ac:dyDescent="0.25">
      <c r="A842" s="3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10" t="s">
        <v>8323</v>
      </c>
      <c r="P842" s="3" t="s">
        <v>8325</v>
      </c>
      <c r="Q842" s="11">
        <f t="shared" si="26"/>
        <v>42607.226701388892</v>
      </c>
      <c r="R842" s="3">
        <f t="shared" si="27"/>
        <v>2016</v>
      </c>
    </row>
    <row r="843" spans="1:18" ht="60" x14ac:dyDescent="0.25">
      <c r="A843" s="3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10" t="s">
        <v>8323</v>
      </c>
      <c r="P843" s="3" t="s">
        <v>8325</v>
      </c>
      <c r="Q843" s="11">
        <f t="shared" si="26"/>
        <v>41923.838692129626</v>
      </c>
      <c r="R843" s="3">
        <f t="shared" si="27"/>
        <v>2014</v>
      </c>
    </row>
    <row r="844" spans="1:18" ht="45" x14ac:dyDescent="0.25">
      <c r="A844" s="3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10" t="s">
        <v>8323</v>
      </c>
      <c r="P844" s="3" t="s">
        <v>8325</v>
      </c>
      <c r="Q844" s="11">
        <f t="shared" si="26"/>
        <v>41526.592395833337</v>
      </c>
      <c r="R844" s="3">
        <f t="shared" si="27"/>
        <v>2013</v>
      </c>
    </row>
    <row r="845" spans="1:18" ht="60" x14ac:dyDescent="0.25">
      <c r="A845" s="3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10" t="s">
        <v>8323</v>
      </c>
      <c r="P845" s="3" t="s">
        <v>8325</v>
      </c>
      <c r="Q845" s="11">
        <f t="shared" si="26"/>
        <v>42695.257870370369</v>
      </c>
      <c r="R845" s="3">
        <f t="shared" si="27"/>
        <v>2016</v>
      </c>
    </row>
    <row r="846" spans="1:18" ht="60" x14ac:dyDescent="0.25">
      <c r="A846" s="3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10" t="s">
        <v>8323</v>
      </c>
      <c r="P846" s="3" t="s">
        <v>8325</v>
      </c>
      <c r="Q846" s="11">
        <f t="shared" si="26"/>
        <v>41905.684629629628</v>
      </c>
      <c r="R846" s="3">
        <f t="shared" si="27"/>
        <v>2014</v>
      </c>
    </row>
    <row r="847" spans="1:18" ht="45" x14ac:dyDescent="0.25">
      <c r="A847" s="3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10" t="s">
        <v>8323</v>
      </c>
      <c r="P847" s="3" t="s">
        <v>8325</v>
      </c>
      <c r="Q847" s="11">
        <f t="shared" si="26"/>
        <v>42578.205972222218</v>
      </c>
      <c r="R847" s="3">
        <f t="shared" si="27"/>
        <v>2016</v>
      </c>
    </row>
    <row r="848" spans="1:18" ht="45" x14ac:dyDescent="0.25">
      <c r="A848" s="3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10" t="s">
        <v>8323</v>
      </c>
      <c r="P848" s="3" t="s">
        <v>8325</v>
      </c>
      <c r="Q848" s="11">
        <f t="shared" si="26"/>
        <v>41694.391840277778</v>
      </c>
      <c r="R848" s="3">
        <f t="shared" si="27"/>
        <v>2014</v>
      </c>
    </row>
    <row r="849" spans="1:18" ht="30" x14ac:dyDescent="0.25">
      <c r="A849" s="3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10" t="s">
        <v>8323</v>
      </c>
      <c r="P849" s="3" t="s">
        <v>8325</v>
      </c>
      <c r="Q849" s="11">
        <f t="shared" si="26"/>
        <v>42165.79833333334</v>
      </c>
      <c r="R849" s="3">
        <f t="shared" si="27"/>
        <v>2015</v>
      </c>
    </row>
    <row r="850" spans="1:18" ht="45" x14ac:dyDescent="0.25">
      <c r="A850" s="3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10" t="s">
        <v>8323</v>
      </c>
      <c r="P850" s="3" t="s">
        <v>8325</v>
      </c>
      <c r="Q850" s="11">
        <f t="shared" si="26"/>
        <v>42078.792048611111</v>
      </c>
      <c r="R850" s="3">
        <f t="shared" si="27"/>
        <v>2015</v>
      </c>
    </row>
    <row r="851" spans="1:18" ht="60" x14ac:dyDescent="0.25">
      <c r="A851" s="3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10" t="s">
        <v>8323</v>
      </c>
      <c r="P851" s="3" t="s">
        <v>8325</v>
      </c>
      <c r="Q851" s="11">
        <f t="shared" si="26"/>
        <v>42051.148888888885</v>
      </c>
      <c r="R851" s="3">
        <f t="shared" si="27"/>
        <v>2015</v>
      </c>
    </row>
    <row r="852" spans="1:18" ht="45" x14ac:dyDescent="0.25">
      <c r="A852" s="3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10" t="s">
        <v>8323</v>
      </c>
      <c r="P852" s="3" t="s">
        <v>8325</v>
      </c>
      <c r="Q852" s="11">
        <f t="shared" si="26"/>
        <v>42452.827743055561</v>
      </c>
      <c r="R852" s="3">
        <f t="shared" si="27"/>
        <v>2016</v>
      </c>
    </row>
    <row r="853" spans="1:18" ht="45" x14ac:dyDescent="0.25">
      <c r="A853" s="3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10" t="s">
        <v>8323</v>
      </c>
      <c r="P853" s="3" t="s">
        <v>8325</v>
      </c>
      <c r="Q853" s="11">
        <f t="shared" si="26"/>
        <v>42522.880243055552</v>
      </c>
      <c r="R853" s="3">
        <f t="shared" si="27"/>
        <v>2016</v>
      </c>
    </row>
    <row r="854" spans="1:18" ht="30" x14ac:dyDescent="0.25">
      <c r="A854" s="3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10" t="s">
        <v>8323</v>
      </c>
      <c r="P854" s="3" t="s">
        <v>8325</v>
      </c>
      <c r="Q854" s="11">
        <f t="shared" si="26"/>
        <v>42656.805497685185</v>
      </c>
      <c r="R854" s="3">
        <f t="shared" si="27"/>
        <v>2016</v>
      </c>
    </row>
    <row r="855" spans="1:18" ht="45" x14ac:dyDescent="0.25">
      <c r="A855" s="3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10" t="s">
        <v>8323</v>
      </c>
      <c r="P855" s="3" t="s">
        <v>8325</v>
      </c>
      <c r="Q855" s="11">
        <f t="shared" si="26"/>
        <v>42021.832280092596</v>
      </c>
      <c r="R855" s="3">
        <f t="shared" si="27"/>
        <v>2015</v>
      </c>
    </row>
    <row r="856" spans="1:18" ht="45" x14ac:dyDescent="0.25">
      <c r="A856" s="3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10" t="s">
        <v>8323</v>
      </c>
      <c r="P856" s="3" t="s">
        <v>8325</v>
      </c>
      <c r="Q856" s="11">
        <f t="shared" si="26"/>
        <v>42702.212337962963</v>
      </c>
      <c r="R856" s="3">
        <f t="shared" si="27"/>
        <v>2016</v>
      </c>
    </row>
    <row r="857" spans="1:18" ht="45" x14ac:dyDescent="0.25">
      <c r="A857" s="3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10" t="s">
        <v>8323</v>
      </c>
      <c r="P857" s="3" t="s">
        <v>8325</v>
      </c>
      <c r="Q857" s="11">
        <f t="shared" si="26"/>
        <v>42545.125196759262</v>
      </c>
      <c r="R857" s="3">
        <f t="shared" si="27"/>
        <v>2016</v>
      </c>
    </row>
    <row r="858" spans="1:18" ht="60" x14ac:dyDescent="0.25">
      <c r="A858" s="3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10" t="s">
        <v>8323</v>
      </c>
      <c r="P858" s="3" t="s">
        <v>8325</v>
      </c>
      <c r="Q858" s="11">
        <f t="shared" si="26"/>
        <v>42609.311990740738</v>
      </c>
      <c r="R858" s="3">
        <f t="shared" si="27"/>
        <v>2016</v>
      </c>
    </row>
    <row r="859" spans="1:18" ht="45" x14ac:dyDescent="0.25">
      <c r="A859" s="3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10" t="s">
        <v>8323</v>
      </c>
      <c r="P859" s="3" t="s">
        <v>8325</v>
      </c>
      <c r="Q859" s="11">
        <f t="shared" si="26"/>
        <v>42291.581377314811</v>
      </c>
      <c r="R859" s="3">
        <f t="shared" si="27"/>
        <v>2015</v>
      </c>
    </row>
    <row r="860" spans="1:18" ht="60" x14ac:dyDescent="0.25">
      <c r="A860" s="3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10" t="s">
        <v>8323</v>
      </c>
      <c r="P860" s="3" t="s">
        <v>8325</v>
      </c>
      <c r="Q860" s="11">
        <f t="shared" si="26"/>
        <v>42079.745578703703</v>
      </c>
      <c r="R860" s="3">
        <f t="shared" si="27"/>
        <v>2015</v>
      </c>
    </row>
    <row r="861" spans="1:18" ht="45" x14ac:dyDescent="0.25">
      <c r="A861" s="3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10" t="s">
        <v>8323</v>
      </c>
      <c r="P861" s="3" t="s">
        <v>8325</v>
      </c>
      <c r="Q861" s="11">
        <f t="shared" si="26"/>
        <v>42128.820231481484</v>
      </c>
      <c r="R861" s="3">
        <f t="shared" si="27"/>
        <v>2015</v>
      </c>
    </row>
    <row r="862" spans="1:18" ht="60" x14ac:dyDescent="0.25">
      <c r="A862" s="3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10" t="s">
        <v>8323</v>
      </c>
      <c r="P862" s="3" t="s">
        <v>8326</v>
      </c>
      <c r="Q862" s="11">
        <f t="shared" si="26"/>
        <v>41570.482789351852</v>
      </c>
      <c r="R862" s="3">
        <f t="shared" si="27"/>
        <v>2013</v>
      </c>
    </row>
    <row r="863" spans="1:18" ht="45" x14ac:dyDescent="0.25">
      <c r="A863" s="3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10" t="s">
        <v>8323</v>
      </c>
      <c r="P863" s="3" t="s">
        <v>8326</v>
      </c>
      <c r="Q863" s="11">
        <f t="shared" si="26"/>
        <v>42599.965324074074</v>
      </c>
      <c r="R863" s="3">
        <f t="shared" si="27"/>
        <v>2016</v>
      </c>
    </row>
    <row r="864" spans="1:18" ht="45" x14ac:dyDescent="0.25">
      <c r="A864" s="3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10" t="s">
        <v>8323</v>
      </c>
      <c r="P864" s="3" t="s">
        <v>8326</v>
      </c>
      <c r="Q864" s="11">
        <f t="shared" si="26"/>
        <v>41559.5549537037</v>
      </c>
      <c r="R864" s="3">
        <f t="shared" si="27"/>
        <v>2013</v>
      </c>
    </row>
    <row r="865" spans="1:18" ht="45" x14ac:dyDescent="0.25">
      <c r="A865" s="3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10" t="s">
        <v>8323</v>
      </c>
      <c r="P865" s="3" t="s">
        <v>8326</v>
      </c>
      <c r="Q865" s="11">
        <f t="shared" si="26"/>
        <v>40921.117662037039</v>
      </c>
      <c r="R865" s="3">
        <f t="shared" si="27"/>
        <v>2012</v>
      </c>
    </row>
    <row r="866" spans="1:18" ht="45" x14ac:dyDescent="0.25">
      <c r="A866" s="3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10" t="s">
        <v>8323</v>
      </c>
      <c r="P866" s="3" t="s">
        <v>8326</v>
      </c>
      <c r="Q866" s="11">
        <f t="shared" si="26"/>
        <v>41541.106921296298</v>
      </c>
      <c r="R866" s="3">
        <f t="shared" si="27"/>
        <v>2013</v>
      </c>
    </row>
    <row r="867" spans="1:18" ht="60" x14ac:dyDescent="0.25">
      <c r="A867" s="3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10" t="s">
        <v>8323</v>
      </c>
      <c r="P867" s="3" t="s">
        <v>8326</v>
      </c>
      <c r="Q867" s="11">
        <f t="shared" si="26"/>
        <v>41230.77311342593</v>
      </c>
      <c r="R867" s="3">
        <f t="shared" si="27"/>
        <v>2012</v>
      </c>
    </row>
    <row r="868" spans="1:18" ht="45" x14ac:dyDescent="0.25">
      <c r="A868" s="3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10" t="s">
        <v>8323</v>
      </c>
      <c r="P868" s="3" t="s">
        <v>8326</v>
      </c>
      <c r="Q868" s="11">
        <f t="shared" si="26"/>
        <v>42025.637939814813</v>
      </c>
      <c r="R868" s="3">
        <f t="shared" si="27"/>
        <v>2015</v>
      </c>
    </row>
    <row r="869" spans="1:18" ht="60" x14ac:dyDescent="0.25">
      <c r="A869" s="3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10" t="s">
        <v>8323</v>
      </c>
      <c r="P869" s="3" t="s">
        <v>8326</v>
      </c>
      <c r="Q869" s="11">
        <f t="shared" si="26"/>
        <v>40088.105393518519</v>
      </c>
      <c r="R869" s="3">
        <f t="shared" si="27"/>
        <v>2009</v>
      </c>
    </row>
    <row r="870" spans="1:18" ht="60" x14ac:dyDescent="0.25">
      <c r="A870" s="3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10" t="s">
        <v>8323</v>
      </c>
      <c r="P870" s="3" t="s">
        <v>8326</v>
      </c>
      <c r="Q870" s="11">
        <f t="shared" si="26"/>
        <v>41616.027754629627</v>
      </c>
      <c r="R870" s="3">
        <f t="shared" si="27"/>
        <v>2013</v>
      </c>
    </row>
    <row r="871" spans="1:18" ht="60" x14ac:dyDescent="0.25">
      <c r="A871" s="3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10" t="s">
        <v>8323</v>
      </c>
      <c r="P871" s="3" t="s">
        <v>8326</v>
      </c>
      <c r="Q871" s="11">
        <f t="shared" si="26"/>
        <v>41342.845567129632</v>
      </c>
      <c r="R871" s="3">
        <f t="shared" si="27"/>
        <v>2013</v>
      </c>
    </row>
    <row r="872" spans="1:18" ht="60" x14ac:dyDescent="0.25">
      <c r="A872" s="3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10" t="s">
        <v>8323</v>
      </c>
      <c r="P872" s="3" t="s">
        <v>8326</v>
      </c>
      <c r="Q872" s="11">
        <f t="shared" si="26"/>
        <v>41488.022256944445</v>
      </c>
      <c r="R872" s="3">
        <f t="shared" si="27"/>
        <v>2013</v>
      </c>
    </row>
    <row r="873" spans="1:18" ht="60" x14ac:dyDescent="0.25">
      <c r="A873" s="3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10" t="s">
        <v>8323</v>
      </c>
      <c r="P873" s="3" t="s">
        <v>8326</v>
      </c>
      <c r="Q873" s="11">
        <f t="shared" si="26"/>
        <v>41577.561284722222</v>
      </c>
      <c r="R873" s="3">
        <f t="shared" si="27"/>
        <v>2013</v>
      </c>
    </row>
    <row r="874" spans="1:18" ht="45" x14ac:dyDescent="0.25">
      <c r="A874" s="3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10" t="s">
        <v>8323</v>
      </c>
      <c r="P874" s="3" t="s">
        <v>8326</v>
      </c>
      <c r="Q874" s="11">
        <f t="shared" si="26"/>
        <v>40567.825543981482</v>
      </c>
      <c r="R874" s="3">
        <f t="shared" si="27"/>
        <v>2011</v>
      </c>
    </row>
    <row r="875" spans="1:18" ht="45" x14ac:dyDescent="0.25">
      <c r="A875" s="3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10" t="s">
        <v>8323</v>
      </c>
      <c r="P875" s="3" t="s">
        <v>8326</v>
      </c>
      <c r="Q875" s="11">
        <f t="shared" si="26"/>
        <v>41184.167129629634</v>
      </c>
      <c r="R875" s="3">
        <f t="shared" si="27"/>
        <v>2012</v>
      </c>
    </row>
    <row r="876" spans="1:18" ht="60" x14ac:dyDescent="0.25">
      <c r="A876" s="3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10" t="s">
        <v>8323</v>
      </c>
      <c r="P876" s="3" t="s">
        <v>8326</v>
      </c>
      <c r="Q876" s="11">
        <f t="shared" si="26"/>
        <v>41368.583726851852</v>
      </c>
      <c r="R876" s="3">
        <f t="shared" si="27"/>
        <v>2013</v>
      </c>
    </row>
    <row r="877" spans="1:18" ht="60" x14ac:dyDescent="0.25">
      <c r="A877" s="3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10" t="s">
        <v>8323</v>
      </c>
      <c r="P877" s="3" t="s">
        <v>8326</v>
      </c>
      <c r="Q877" s="11">
        <f t="shared" si="26"/>
        <v>42248.723738425921</v>
      </c>
      <c r="R877" s="3">
        <f t="shared" si="27"/>
        <v>2015</v>
      </c>
    </row>
    <row r="878" spans="1:18" ht="30" x14ac:dyDescent="0.25">
      <c r="A878" s="3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10" t="s">
        <v>8323</v>
      </c>
      <c r="P878" s="3" t="s">
        <v>8326</v>
      </c>
      <c r="Q878" s="11">
        <f t="shared" si="26"/>
        <v>41276.496840277774</v>
      </c>
      <c r="R878" s="3">
        <f t="shared" si="27"/>
        <v>2013</v>
      </c>
    </row>
    <row r="879" spans="1:18" ht="60" x14ac:dyDescent="0.25">
      <c r="A879" s="3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10" t="s">
        <v>8323</v>
      </c>
      <c r="P879" s="3" t="s">
        <v>8326</v>
      </c>
      <c r="Q879" s="11">
        <f t="shared" si="26"/>
        <v>41597.788888888892</v>
      </c>
      <c r="R879" s="3">
        <f t="shared" si="27"/>
        <v>2013</v>
      </c>
    </row>
    <row r="880" spans="1:18" ht="60" x14ac:dyDescent="0.25">
      <c r="A880" s="3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10" t="s">
        <v>8323</v>
      </c>
      <c r="P880" s="3" t="s">
        <v>8326</v>
      </c>
      <c r="Q880" s="11">
        <f t="shared" si="26"/>
        <v>40505.232916666668</v>
      </c>
      <c r="R880" s="3">
        <f t="shared" si="27"/>
        <v>2010</v>
      </c>
    </row>
    <row r="881" spans="1:18" ht="60" x14ac:dyDescent="0.25">
      <c r="A881" s="3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10" t="s">
        <v>8323</v>
      </c>
      <c r="P881" s="3" t="s">
        <v>8326</v>
      </c>
      <c r="Q881" s="11">
        <f t="shared" si="26"/>
        <v>41037.829918981479</v>
      </c>
      <c r="R881" s="3">
        <f t="shared" si="27"/>
        <v>2012</v>
      </c>
    </row>
    <row r="882" spans="1:18" ht="60" x14ac:dyDescent="0.25">
      <c r="A882" s="3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10" t="s">
        <v>8323</v>
      </c>
      <c r="P882" s="3" t="s">
        <v>8327</v>
      </c>
      <c r="Q882" s="11">
        <f t="shared" si="26"/>
        <v>41179.32104166667</v>
      </c>
      <c r="R882" s="3">
        <f t="shared" si="27"/>
        <v>2012</v>
      </c>
    </row>
    <row r="883" spans="1:18" ht="45" x14ac:dyDescent="0.25">
      <c r="A883" s="3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10" t="s">
        <v>8323</v>
      </c>
      <c r="P883" s="3" t="s">
        <v>8327</v>
      </c>
      <c r="Q883" s="11">
        <f t="shared" si="26"/>
        <v>40877.25099537037</v>
      </c>
      <c r="R883" s="3">
        <f t="shared" si="27"/>
        <v>2011</v>
      </c>
    </row>
    <row r="884" spans="1:18" ht="60" x14ac:dyDescent="0.25">
      <c r="A884" s="3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10" t="s">
        <v>8323</v>
      </c>
      <c r="P884" s="3" t="s">
        <v>8327</v>
      </c>
      <c r="Q884" s="11">
        <f t="shared" si="26"/>
        <v>40759.860532407409</v>
      </c>
      <c r="R884" s="3">
        <f t="shared" si="27"/>
        <v>2011</v>
      </c>
    </row>
    <row r="885" spans="1:18" ht="60" x14ac:dyDescent="0.25">
      <c r="A885" s="3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10" t="s">
        <v>8323</v>
      </c>
      <c r="P885" s="3" t="s">
        <v>8327</v>
      </c>
      <c r="Q885" s="11">
        <f t="shared" si="26"/>
        <v>42371.935590277775</v>
      </c>
      <c r="R885" s="3">
        <f t="shared" si="27"/>
        <v>2016</v>
      </c>
    </row>
    <row r="886" spans="1:18" ht="45" x14ac:dyDescent="0.25">
      <c r="A886" s="3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10" t="s">
        <v>8323</v>
      </c>
      <c r="P886" s="3" t="s">
        <v>8327</v>
      </c>
      <c r="Q886" s="11">
        <f t="shared" si="26"/>
        <v>40981.802615740737</v>
      </c>
      <c r="R886" s="3">
        <f t="shared" si="27"/>
        <v>2012</v>
      </c>
    </row>
    <row r="887" spans="1:18" ht="45" x14ac:dyDescent="0.25">
      <c r="A887" s="3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10" t="s">
        <v>8323</v>
      </c>
      <c r="P887" s="3" t="s">
        <v>8327</v>
      </c>
      <c r="Q887" s="11">
        <f t="shared" si="26"/>
        <v>42713.941099537042</v>
      </c>
      <c r="R887" s="3">
        <f t="shared" si="27"/>
        <v>2016</v>
      </c>
    </row>
    <row r="888" spans="1:18" ht="60" x14ac:dyDescent="0.25">
      <c r="A888" s="3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10" t="s">
        <v>8323</v>
      </c>
      <c r="P888" s="3" t="s">
        <v>8327</v>
      </c>
      <c r="Q888" s="11">
        <f t="shared" si="26"/>
        <v>42603.870520833334</v>
      </c>
      <c r="R888" s="3">
        <f t="shared" si="27"/>
        <v>2016</v>
      </c>
    </row>
    <row r="889" spans="1:18" ht="60" x14ac:dyDescent="0.25">
      <c r="A889" s="3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10" t="s">
        <v>8323</v>
      </c>
      <c r="P889" s="3" t="s">
        <v>8327</v>
      </c>
      <c r="Q889" s="11">
        <f t="shared" si="26"/>
        <v>41026.958969907406</v>
      </c>
      <c r="R889" s="3">
        <f t="shared" si="27"/>
        <v>2012</v>
      </c>
    </row>
    <row r="890" spans="1:18" ht="60" x14ac:dyDescent="0.25">
      <c r="A890" s="3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10" t="s">
        <v>8323</v>
      </c>
      <c r="P890" s="3" t="s">
        <v>8327</v>
      </c>
      <c r="Q890" s="11">
        <f t="shared" si="26"/>
        <v>40751.753298611111</v>
      </c>
      <c r="R890" s="3">
        <f t="shared" si="27"/>
        <v>2011</v>
      </c>
    </row>
    <row r="891" spans="1:18" ht="45" x14ac:dyDescent="0.25">
      <c r="A891" s="3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10" t="s">
        <v>8323</v>
      </c>
      <c r="P891" s="3" t="s">
        <v>8327</v>
      </c>
      <c r="Q891" s="11">
        <f t="shared" si="26"/>
        <v>41887.784062500003</v>
      </c>
      <c r="R891" s="3">
        <f t="shared" si="27"/>
        <v>2014</v>
      </c>
    </row>
    <row r="892" spans="1:18" ht="60" x14ac:dyDescent="0.25">
      <c r="A892" s="3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10" t="s">
        <v>8323</v>
      </c>
      <c r="P892" s="3" t="s">
        <v>8327</v>
      </c>
      <c r="Q892" s="11">
        <f t="shared" si="26"/>
        <v>41569.698831018519</v>
      </c>
      <c r="R892" s="3">
        <f t="shared" si="27"/>
        <v>2013</v>
      </c>
    </row>
    <row r="893" spans="1:18" ht="60" x14ac:dyDescent="0.25">
      <c r="A893" s="3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10" t="s">
        <v>8323</v>
      </c>
      <c r="P893" s="3" t="s">
        <v>8327</v>
      </c>
      <c r="Q893" s="11">
        <f t="shared" si="26"/>
        <v>41842.031597222223</v>
      </c>
      <c r="R893" s="3">
        <f t="shared" si="27"/>
        <v>2014</v>
      </c>
    </row>
    <row r="894" spans="1:18" ht="60" x14ac:dyDescent="0.25">
      <c r="A894" s="3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10" t="s">
        <v>8323</v>
      </c>
      <c r="P894" s="3" t="s">
        <v>8327</v>
      </c>
      <c r="Q894" s="11">
        <f t="shared" si="26"/>
        <v>40304.20003472222</v>
      </c>
      <c r="R894" s="3">
        <f t="shared" si="27"/>
        <v>2010</v>
      </c>
    </row>
    <row r="895" spans="1:18" ht="45" x14ac:dyDescent="0.25">
      <c r="A895" s="3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10" t="s">
        <v>8323</v>
      </c>
      <c r="P895" s="3" t="s">
        <v>8327</v>
      </c>
      <c r="Q895" s="11">
        <f t="shared" si="26"/>
        <v>42065.897719907407</v>
      </c>
      <c r="R895" s="3">
        <f t="shared" si="27"/>
        <v>2015</v>
      </c>
    </row>
    <row r="896" spans="1:18" ht="60" x14ac:dyDescent="0.25">
      <c r="A896" s="3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10" t="s">
        <v>8323</v>
      </c>
      <c r="P896" s="3" t="s">
        <v>8327</v>
      </c>
      <c r="Q896" s="11">
        <f t="shared" si="26"/>
        <v>42496.981597222228</v>
      </c>
      <c r="R896" s="3">
        <f t="shared" si="27"/>
        <v>2016</v>
      </c>
    </row>
    <row r="897" spans="1:18" ht="60" x14ac:dyDescent="0.25">
      <c r="A897" s="3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10" t="s">
        <v>8323</v>
      </c>
      <c r="P897" s="3" t="s">
        <v>8327</v>
      </c>
      <c r="Q897" s="11">
        <f t="shared" si="26"/>
        <v>40431.127650462964</v>
      </c>
      <c r="R897" s="3">
        <f t="shared" si="27"/>
        <v>2010</v>
      </c>
    </row>
    <row r="898" spans="1:18" ht="60" x14ac:dyDescent="0.25">
      <c r="A898" s="3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10" t="s">
        <v>8323</v>
      </c>
      <c r="P898" s="3" t="s">
        <v>8327</v>
      </c>
      <c r="Q898" s="11">
        <f t="shared" si="26"/>
        <v>42218.872986111113</v>
      </c>
      <c r="R898" s="3">
        <f t="shared" si="27"/>
        <v>2015</v>
      </c>
    </row>
    <row r="899" spans="1:18" ht="60" x14ac:dyDescent="0.25">
      <c r="A899" s="3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10" t="s">
        <v>8323</v>
      </c>
      <c r="P899" s="3" t="s">
        <v>8327</v>
      </c>
      <c r="Q899" s="11">
        <f t="shared" ref="Q899:Q962" si="28">(((J899/60)/60)/24)+DATE(1970,1,1)</f>
        <v>41211.688750000001</v>
      </c>
      <c r="R899" s="3">
        <f t="shared" ref="R899:R962" si="29">YEAR(Q899)</f>
        <v>2012</v>
      </c>
    </row>
    <row r="900" spans="1:18" ht="60" x14ac:dyDescent="0.25">
      <c r="A900" s="3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10" t="s">
        <v>8323</v>
      </c>
      <c r="P900" s="3" t="s">
        <v>8327</v>
      </c>
      <c r="Q900" s="11">
        <f t="shared" si="28"/>
        <v>40878.758217592593</v>
      </c>
      <c r="R900" s="3">
        <f t="shared" si="29"/>
        <v>2011</v>
      </c>
    </row>
    <row r="901" spans="1:18" ht="45" x14ac:dyDescent="0.25">
      <c r="A901" s="3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10" t="s">
        <v>8323</v>
      </c>
      <c r="P901" s="3" t="s">
        <v>8327</v>
      </c>
      <c r="Q901" s="11">
        <f t="shared" si="28"/>
        <v>40646.099097222221</v>
      </c>
      <c r="R901" s="3">
        <f t="shared" si="29"/>
        <v>2011</v>
      </c>
    </row>
    <row r="902" spans="1:18" ht="45" x14ac:dyDescent="0.25">
      <c r="A902" s="3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10" t="s">
        <v>8323</v>
      </c>
      <c r="P902" s="3" t="s">
        <v>8326</v>
      </c>
      <c r="Q902" s="11">
        <f t="shared" si="28"/>
        <v>42429.84956018519</v>
      </c>
      <c r="R902" s="3">
        <f t="shared" si="29"/>
        <v>2016</v>
      </c>
    </row>
    <row r="903" spans="1:18" ht="60" x14ac:dyDescent="0.25">
      <c r="A903" s="3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10" t="s">
        <v>8323</v>
      </c>
      <c r="P903" s="3" t="s">
        <v>8326</v>
      </c>
      <c r="Q903" s="11">
        <f t="shared" si="28"/>
        <v>40291.81150462963</v>
      </c>
      <c r="R903" s="3">
        <f t="shared" si="29"/>
        <v>2010</v>
      </c>
    </row>
    <row r="904" spans="1:18" ht="60" x14ac:dyDescent="0.25">
      <c r="A904" s="3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10" t="s">
        <v>8323</v>
      </c>
      <c r="P904" s="3" t="s">
        <v>8326</v>
      </c>
      <c r="Q904" s="11">
        <f t="shared" si="28"/>
        <v>41829.965532407405</v>
      </c>
      <c r="R904" s="3">
        <f t="shared" si="29"/>
        <v>2014</v>
      </c>
    </row>
    <row r="905" spans="1:18" ht="45" x14ac:dyDescent="0.25">
      <c r="A905" s="3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10" t="s">
        <v>8323</v>
      </c>
      <c r="P905" s="3" t="s">
        <v>8326</v>
      </c>
      <c r="Q905" s="11">
        <f t="shared" si="28"/>
        <v>41149.796064814815</v>
      </c>
      <c r="R905" s="3">
        <f t="shared" si="29"/>
        <v>2012</v>
      </c>
    </row>
    <row r="906" spans="1:18" ht="45" x14ac:dyDescent="0.25">
      <c r="A906" s="3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10" t="s">
        <v>8323</v>
      </c>
      <c r="P906" s="3" t="s">
        <v>8326</v>
      </c>
      <c r="Q906" s="11">
        <f t="shared" si="28"/>
        <v>42342.080289351856</v>
      </c>
      <c r="R906" s="3">
        <f t="shared" si="29"/>
        <v>2015</v>
      </c>
    </row>
    <row r="907" spans="1:18" ht="45" x14ac:dyDescent="0.25">
      <c r="A907" s="3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10" t="s">
        <v>8323</v>
      </c>
      <c r="P907" s="3" t="s">
        <v>8326</v>
      </c>
      <c r="Q907" s="11">
        <f t="shared" si="28"/>
        <v>40507.239884259259</v>
      </c>
      <c r="R907" s="3">
        <f t="shared" si="29"/>
        <v>2010</v>
      </c>
    </row>
    <row r="908" spans="1:18" ht="30" x14ac:dyDescent="0.25">
      <c r="A908" s="3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10" t="s">
        <v>8323</v>
      </c>
      <c r="P908" s="3" t="s">
        <v>8326</v>
      </c>
      <c r="Q908" s="11">
        <f t="shared" si="28"/>
        <v>41681.189699074072</v>
      </c>
      <c r="R908" s="3">
        <f t="shared" si="29"/>
        <v>2014</v>
      </c>
    </row>
    <row r="909" spans="1:18" ht="45" x14ac:dyDescent="0.25">
      <c r="A909" s="3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10" t="s">
        <v>8323</v>
      </c>
      <c r="P909" s="3" t="s">
        <v>8326</v>
      </c>
      <c r="Q909" s="11">
        <f t="shared" si="28"/>
        <v>40767.192395833335</v>
      </c>
      <c r="R909" s="3">
        <f t="shared" si="29"/>
        <v>2011</v>
      </c>
    </row>
    <row r="910" spans="1:18" ht="45" x14ac:dyDescent="0.25">
      <c r="A910" s="3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10" t="s">
        <v>8323</v>
      </c>
      <c r="P910" s="3" t="s">
        <v>8326</v>
      </c>
      <c r="Q910" s="11">
        <f t="shared" si="28"/>
        <v>40340.801562499997</v>
      </c>
      <c r="R910" s="3">
        <f t="shared" si="29"/>
        <v>2010</v>
      </c>
    </row>
    <row r="911" spans="1:18" ht="60" x14ac:dyDescent="0.25">
      <c r="A911" s="3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10" t="s">
        <v>8323</v>
      </c>
      <c r="P911" s="3" t="s">
        <v>8326</v>
      </c>
      <c r="Q911" s="11">
        <f t="shared" si="28"/>
        <v>41081.69027777778</v>
      </c>
      <c r="R911" s="3">
        <f t="shared" si="29"/>
        <v>2012</v>
      </c>
    </row>
    <row r="912" spans="1:18" ht="45" x14ac:dyDescent="0.25">
      <c r="A912" s="3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10" t="s">
        <v>8323</v>
      </c>
      <c r="P912" s="3" t="s">
        <v>8326</v>
      </c>
      <c r="Q912" s="11">
        <f t="shared" si="28"/>
        <v>42737.545358796298</v>
      </c>
      <c r="R912" s="3">
        <f t="shared" si="29"/>
        <v>2017</v>
      </c>
    </row>
    <row r="913" spans="1:18" ht="60" x14ac:dyDescent="0.25">
      <c r="A913" s="3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10" t="s">
        <v>8323</v>
      </c>
      <c r="P913" s="3" t="s">
        <v>8326</v>
      </c>
      <c r="Q913" s="11">
        <f t="shared" si="28"/>
        <v>41642.005150462966</v>
      </c>
      <c r="R913" s="3">
        <f t="shared" si="29"/>
        <v>2014</v>
      </c>
    </row>
    <row r="914" spans="1:18" ht="45" x14ac:dyDescent="0.25">
      <c r="A914" s="3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10" t="s">
        <v>8323</v>
      </c>
      <c r="P914" s="3" t="s">
        <v>8326</v>
      </c>
      <c r="Q914" s="11">
        <f t="shared" si="28"/>
        <v>41194.109340277777</v>
      </c>
      <c r="R914" s="3">
        <f t="shared" si="29"/>
        <v>2012</v>
      </c>
    </row>
    <row r="915" spans="1:18" ht="60" x14ac:dyDescent="0.25">
      <c r="A915" s="3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10" t="s">
        <v>8323</v>
      </c>
      <c r="P915" s="3" t="s">
        <v>8326</v>
      </c>
      <c r="Q915" s="11">
        <f t="shared" si="28"/>
        <v>41004.139108796298</v>
      </c>
      <c r="R915" s="3">
        <f t="shared" si="29"/>
        <v>2012</v>
      </c>
    </row>
    <row r="916" spans="1:18" ht="45" x14ac:dyDescent="0.25">
      <c r="A916" s="3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10" t="s">
        <v>8323</v>
      </c>
      <c r="P916" s="3" t="s">
        <v>8326</v>
      </c>
      <c r="Q916" s="11">
        <f t="shared" si="28"/>
        <v>41116.763275462967</v>
      </c>
      <c r="R916" s="3">
        <f t="shared" si="29"/>
        <v>2012</v>
      </c>
    </row>
    <row r="917" spans="1:18" ht="45" x14ac:dyDescent="0.25">
      <c r="A917" s="3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10" t="s">
        <v>8323</v>
      </c>
      <c r="P917" s="3" t="s">
        <v>8326</v>
      </c>
      <c r="Q917" s="11">
        <f t="shared" si="28"/>
        <v>40937.679560185185</v>
      </c>
      <c r="R917" s="3">
        <f t="shared" si="29"/>
        <v>2012</v>
      </c>
    </row>
    <row r="918" spans="1:18" ht="45" x14ac:dyDescent="0.25">
      <c r="A918" s="3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10" t="s">
        <v>8323</v>
      </c>
      <c r="P918" s="3" t="s">
        <v>8326</v>
      </c>
      <c r="Q918" s="11">
        <f t="shared" si="28"/>
        <v>40434.853402777779</v>
      </c>
      <c r="R918" s="3">
        <f t="shared" si="29"/>
        <v>2010</v>
      </c>
    </row>
    <row r="919" spans="1:18" ht="60" x14ac:dyDescent="0.25">
      <c r="A919" s="3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10" t="s">
        <v>8323</v>
      </c>
      <c r="P919" s="3" t="s">
        <v>8326</v>
      </c>
      <c r="Q919" s="11">
        <f t="shared" si="28"/>
        <v>41802.94363425926</v>
      </c>
      <c r="R919" s="3">
        <f t="shared" si="29"/>
        <v>2014</v>
      </c>
    </row>
    <row r="920" spans="1:18" ht="60" x14ac:dyDescent="0.25">
      <c r="A920" s="3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10" t="s">
        <v>8323</v>
      </c>
      <c r="P920" s="3" t="s">
        <v>8326</v>
      </c>
      <c r="Q920" s="11">
        <f t="shared" si="28"/>
        <v>41944.916215277779</v>
      </c>
      <c r="R920" s="3">
        <f t="shared" si="29"/>
        <v>2014</v>
      </c>
    </row>
    <row r="921" spans="1:18" x14ac:dyDescent="0.25">
      <c r="A921" s="3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10" t="s">
        <v>8323</v>
      </c>
      <c r="P921" s="3" t="s">
        <v>8326</v>
      </c>
      <c r="Q921" s="11">
        <f t="shared" si="28"/>
        <v>41227.641724537039</v>
      </c>
      <c r="R921" s="3">
        <f t="shared" si="29"/>
        <v>2012</v>
      </c>
    </row>
    <row r="922" spans="1:18" ht="45" x14ac:dyDescent="0.25">
      <c r="A922" s="3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10" t="s">
        <v>8323</v>
      </c>
      <c r="P922" s="3" t="s">
        <v>8326</v>
      </c>
      <c r="Q922" s="11">
        <f t="shared" si="28"/>
        <v>41562.67155092593</v>
      </c>
      <c r="R922" s="3">
        <f t="shared" si="29"/>
        <v>2013</v>
      </c>
    </row>
    <row r="923" spans="1:18" ht="60" x14ac:dyDescent="0.25">
      <c r="A923" s="3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10" t="s">
        <v>8323</v>
      </c>
      <c r="P923" s="3" t="s">
        <v>8326</v>
      </c>
      <c r="Q923" s="11">
        <f t="shared" si="28"/>
        <v>40847.171018518515</v>
      </c>
      <c r="R923" s="3">
        <f t="shared" si="29"/>
        <v>2011</v>
      </c>
    </row>
    <row r="924" spans="1:18" ht="45" x14ac:dyDescent="0.25">
      <c r="A924" s="3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10" t="s">
        <v>8323</v>
      </c>
      <c r="P924" s="3" t="s">
        <v>8326</v>
      </c>
      <c r="Q924" s="11">
        <f t="shared" si="28"/>
        <v>41878.530011574076</v>
      </c>
      <c r="R924" s="3">
        <f t="shared" si="29"/>
        <v>2014</v>
      </c>
    </row>
    <row r="925" spans="1:18" ht="60" x14ac:dyDescent="0.25">
      <c r="A925" s="3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10" t="s">
        <v>8323</v>
      </c>
      <c r="P925" s="3" t="s">
        <v>8326</v>
      </c>
      <c r="Q925" s="11">
        <f t="shared" si="28"/>
        <v>41934.959756944445</v>
      </c>
      <c r="R925" s="3">
        <f t="shared" si="29"/>
        <v>2014</v>
      </c>
    </row>
    <row r="926" spans="1:18" ht="60" x14ac:dyDescent="0.25">
      <c r="A926" s="3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10" t="s">
        <v>8323</v>
      </c>
      <c r="P926" s="3" t="s">
        <v>8326</v>
      </c>
      <c r="Q926" s="11">
        <f t="shared" si="28"/>
        <v>41288.942928240744</v>
      </c>
      <c r="R926" s="3">
        <f t="shared" si="29"/>
        <v>2013</v>
      </c>
    </row>
    <row r="927" spans="1:18" ht="45" x14ac:dyDescent="0.25">
      <c r="A927" s="3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10" t="s">
        <v>8323</v>
      </c>
      <c r="P927" s="3" t="s">
        <v>8326</v>
      </c>
      <c r="Q927" s="11">
        <f t="shared" si="28"/>
        <v>41575.880914351852</v>
      </c>
      <c r="R927" s="3">
        <f t="shared" si="29"/>
        <v>2013</v>
      </c>
    </row>
    <row r="928" spans="1:18" ht="60" x14ac:dyDescent="0.25">
      <c r="A928" s="3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10" t="s">
        <v>8323</v>
      </c>
      <c r="P928" s="3" t="s">
        <v>8326</v>
      </c>
      <c r="Q928" s="11">
        <f t="shared" si="28"/>
        <v>40338.02002314815</v>
      </c>
      <c r="R928" s="3">
        <f t="shared" si="29"/>
        <v>2010</v>
      </c>
    </row>
    <row r="929" spans="1:18" ht="30" x14ac:dyDescent="0.25">
      <c r="A929" s="3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10" t="s">
        <v>8323</v>
      </c>
      <c r="P929" s="3" t="s">
        <v>8326</v>
      </c>
      <c r="Q929" s="11">
        <f t="shared" si="28"/>
        <v>41013.822858796295</v>
      </c>
      <c r="R929" s="3">
        <f t="shared" si="29"/>
        <v>2012</v>
      </c>
    </row>
    <row r="930" spans="1:18" ht="45" x14ac:dyDescent="0.25">
      <c r="A930" s="3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10" t="s">
        <v>8323</v>
      </c>
      <c r="P930" s="3" t="s">
        <v>8326</v>
      </c>
      <c r="Q930" s="11">
        <f t="shared" si="28"/>
        <v>41180.86241898148</v>
      </c>
      <c r="R930" s="3">
        <f t="shared" si="29"/>
        <v>2012</v>
      </c>
    </row>
    <row r="931" spans="1:18" ht="45" x14ac:dyDescent="0.25">
      <c r="A931" s="3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10" t="s">
        <v>8323</v>
      </c>
      <c r="P931" s="3" t="s">
        <v>8326</v>
      </c>
      <c r="Q931" s="11">
        <f t="shared" si="28"/>
        <v>40978.238067129627</v>
      </c>
      <c r="R931" s="3">
        <f t="shared" si="29"/>
        <v>2012</v>
      </c>
    </row>
    <row r="932" spans="1:18" ht="60" x14ac:dyDescent="0.25">
      <c r="A932" s="3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10" t="s">
        <v>8323</v>
      </c>
      <c r="P932" s="3" t="s">
        <v>8326</v>
      </c>
      <c r="Q932" s="11">
        <f t="shared" si="28"/>
        <v>40312.915578703702</v>
      </c>
      <c r="R932" s="3">
        <f t="shared" si="29"/>
        <v>2010</v>
      </c>
    </row>
    <row r="933" spans="1:18" ht="45" x14ac:dyDescent="0.25">
      <c r="A933" s="3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10" t="s">
        <v>8323</v>
      </c>
      <c r="P933" s="3" t="s">
        <v>8326</v>
      </c>
      <c r="Q933" s="11">
        <f t="shared" si="28"/>
        <v>41680.359976851854</v>
      </c>
      <c r="R933" s="3">
        <f t="shared" si="29"/>
        <v>2014</v>
      </c>
    </row>
    <row r="934" spans="1:18" ht="45" x14ac:dyDescent="0.25">
      <c r="A934" s="3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10" t="s">
        <v>8323</v>
      </c>
      <c r="P934" s="3" t="s">
        <v>8326</v>
      </c>
      <c r="Q934" s="11">
        <f t="shared" si="28"/>
        <v>41310.969270833331</v>
      </c>
      <c r="R934" s="3">
        <f t="shared" si="29"/>
        <v>2013</v>
      </c>
    </row>
    <row r="935" spans="1:18" ht="60" x14ac:dyDescent="0.25">
      <c r="A935" s="3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10" t="s">
        <v>8323</v>
      </c>
      <c r="P935" s="3" t="s">
        <v>8326</v>
      </c>
      <c r="Q935" s="11">
        <f t="shared" si="28"/>
        <v>41711.169085648151</v>
      </c>
      <c r="R935" s="3">
        <f t="shared" si="29"/>
        <v>2014</v>
      </c>
    </row>
    <row r="936" spans="1:18" ht="60" x14ac:dyDescent="0.25">
      <c r="A936" s="3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10" t="s">
        <v>8323</v>
      </c>
      <c r="P936" s="3" t="s">
        <v>8326</v>
      </c>
      <c r="Q936" s="11">
        <f t="shared" si="28"/>
        <v>41733.737083333333</v>
      </c>
      <c r="R936" s="3">
        <f t="shared" si="29"/>
        <v>2014</v>
      </c>
    </row>
    <row r="937" spans="1:18" ht="60" x14ac:dyDescent="0.25">
      <c r="A937" s="3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10" t="s">
        <v>8323</v>
      </c>
      <c r="P937" s="3" t="s">
        <v>8326</v>
      </c>
      <c r="Q937" s="11">
        <f t="shared" si="28"/>
        <v>42368.333668981482</v>
      </c>
      <c r="R937" s="3">
        <f t="shared" si="29"/>
        <v>2015</v>
      </c>
    </row>
    <row r="938" spans="1:18" ht="45" x14ac:dyDescent="0.25">
      <c r="A938" s="3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10" t="s">
        <v>8323</v>
      </c>
      <c r="P938" s="3" t="s">
        <v>8326</v>
      </c>
      <c r="Q938" s="11">
        <f t="shared" si="28"/>
        <v>40883.024178240739</v>
      </c>
      <c r="R938" s="3">
        <f t="shared" si="29"/>
        <v>2011</v>
      </c>
    </row>
    <row r="939" spans="1:18" ht="45" x14ac:dyDescent="0.25">
      <c r="A939" s="3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10" t="s">
        <v>8323</v>
      </c>
      <c r="P939" s="3" t="s">
        <v>8326</v>
      </c>
      <c r="Q939" s="11">
        <f t="shared" si="28"/>
        <v>41551.798113425924</v>
      </c>
      <c r="R939" s="3">
        <f t="shared" si="29"/>
        <v>2013</v>
      </c>
    </row>
    <row r="940" spans="1:18" ht="45" x14ac:dyDescent="0.25">
      <c r="A940" s="3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10" t="s">
        <v>8323</v>
      </c>
      <c r="P940" s="3" t="s">
        <v>8326</v>
      </c>
      <c r="Q940" s="11">
        <f t="shared" si="28"/>
        <v>41124.479722222226</v>
      </c>
      <c r="R940" s="3">
        <f t="shared" si="29"/>
        <v>2012</v>
      </c>
    </row>
    <row r="941" spans="1:18" ht="60" x14ac:dyDescent="0.25">
      <c r="A941" s="3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10" t="s">
        <v>8323</v>
      </c>
      <c r="P941" s="3" t="s">
        <v>8326</v>
      </c>
      <c r="Q941" s="11">
        <f t="shared" si="28"/>
        <v>41416.763171296298</v>
      </c>
      <c r="R941" s="3">
        <f t="shared" si="29"/>
        <v>2013</v>
      </c>
    </row>
    <row r="942" spans="1:18" ht="45" x14ac:dyDescent="0.25">
      <c r="A942" s="3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10" t="s">
        <v>8317</v>
      </c>
      <c r="P942" s="3" t="s">
        <v>8319</v>
      </c>
      <c r="Q942" s="11">
        <f t="shared" si="28"/>
        <v>42182.008402777778</v>
      </c>
      <c r="R942" s="3">
        <f t="shared" si="29"/>
        <v>2015</v>
      </c>
    </row>
    <row r="943" spans="1:18" ht="60" x14ac:dyDescent="0.25">
      <c r="A943" s="3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10" t="s">
        <v>8317</v>
      </c>
      <c r="P943" s="3" t="s">
        <v>8319</v>
      </c>
      <c r="Q943" s="11">
        <f t="shared" si="28"/>
        <v>42746.096585648149</v>
      </c>
      <c r="R943" s="3">
        <f t="shared" si="29"/>
        <v>2017</v>
      </c>
    </row>
    <row r="944" spans="1:18" ht="60" x14ac:dyDescent="0.25">
      <c r="A944" s="3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10" t="s">
        <v>8317</v>
      </c>
      <c r="P944" s="3" t="s">
        <v>8319</v>
      </c>
      <c r="Q944" s="11">
        <f t="shared" si="28"/>
        <v>42382.843287037031</v>
      </c>
      <c r="R944" s="3">
        <f t="shared" si="29"/>
        <v>2016</v>
      </c>
    </row>
    <row r="945" spans="1:18" ht="30" x14ac:dyDescent="0.25">
      <c r="A945" s="3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10" t="s">
        <v>8317</v>
      </c>
      <c r="P945" s="3" t="s">
        <v>8319</v>
      </c>
      <c r="Q945" s="11">
        <f t="shared" si="28"/>
        <v>42673.66788194445</v>
      </c>
      <c r="R945" s="3">
        <f t="shared" si="29"/>
        <v>2016</v>
      </c>
    </row>
    <row r="946" spans="1:18" ht="45" x14ac:dyDescent="0.25">
      <c r="A946" s="3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10" t="s">
        <v>8317</v>
      </c>
      <c r="P946" s="3" t="s">
        <v>8319</v>
      </c>
      <c r="Q946" s="11">
        <f t="shared" si="28"/>
        <v>42444.583912037036</v>
      </c>
      <c r="R946" s="3">
        <f t="shared" si="29"/>
        <v>2016</v>
      </c>
    </row>
    <row r="947" spans="1:18" ht="45" x14ac:dyDescent="0.25">
      <c r="A947" s="3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10" t="s">
        <v>8317</v>
      </c>
      <c r="P947" s="3" t="s">
        <v>8319</v>
      </c>
      <c r="Q947" s="11">
        <f t="shared" si="28"/>
        <v>42732.872986111113</v>
      </c>
      <c r="R947" s="3">
        <f t="shared" si="29"/>
        <v>2016</v>
      </c>
    </row>
    <row r="948" spans="1:18" ht="45" x14ac:dyDescent="0.25">
      <c r="A948" s="3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10" t="s">
        <v>8317</v>
      </c>
      <c r="P948" s="3" t="s">
        <v>8319</v>
      </c>
      <c r="Q948" s="11">
        <f t="shared" si="28"/>
        <v>42592.750555555554</v>
      </c>
      <c r="R948" s="3">
        <f t="shared" si="29"/>
        <v>2016</v>
      </c>
    </row>
    <row r="949" spans="1:18" ht="60" x14ac:dyDescent="0.25">
      <c r="A949" s="3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10" t="s">
        <v>8317</v>
      </c>
      <c r="P949" s="3" t="s">
        <v>8319</v>
      </c>
      <c r="Q949" s="11">
        <f t="shared" si="28"/>
        <v>42491.781319444446</v>
      </c>
      <c r="R949" s="3">
        <f t="shared" si="29"/>
        <v>2016</v>
      </c>
    </row>
    <row r="950" spans="1:18" ht="60" x14ac:dyDescent="0.25">
      <c r="A950" s="3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10" t="s">
        <v>8317</v>
      </c>
      <c r="P950" s="3" t="s">
        <v>8319</v>
      </c>
      <c r="Q950" s="11">
        <f t="shared" si="28"/>
        <v>42411.828287037039</v>
      </c>
      <c r="R950" s="3">
        <f t="shared" si="29"/>
        <v>2016</v>
      </c>
    </row>
    <row r="951" spans="1:18" ht="45" x14ac:dyDescent="0.25">
      <c r="A951" s="3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10" t="s">
        <v>8317</v>
      </c>
      <c r="P951" s="3" t="s">
        <v>8319</v>
      </c>
      <c r="Q951" s="11">
        <f t="shared" si="28"/>
        <v>42361.043703703705</v>
      </c>
      <c r="R951" s="3">
        <f t="shared" si="29"/>
        <v>2015</v>
      </c>
    </row>
    <row r="952" spans="1:18" ht="45" x14ac:dyDescent="0.25">
      <c r="A952" s="3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10" t="s">
        <v>8317</v>
      </c>
      <c r="P952" s="3" t="s">
        <v>8319</v>
      </c>
      <c r="Q952" s="11">
        <f t="shared" si="28"/>
        <v>42356.750706018516</v>
      </c>
      <c r="R952" s="3">
        <f t="shared" si="29"/>
        <v>2015</v>
      </c>
    </row>
    <row r="953" spans="1:18" x14ac:dyDescent="0.25">
      <c r="A953" s="3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10" t="s">
        <v>8317</v>
      </c>
      <c r="P953" s="3" t="s">
        <v>8319</v>
      </c>
      <c r="Q953" s="11">
        <f t="shared" si="28"/>
        <v>42480.653611111105</v>
      </c>
      <c r="R953" s="3">
        <f t="shared" si="29"/>
        <v>2016</v>
      </c>
    </row>
    <row r="954" spans="1:18" ht="30" x14ac:dyDescent="0.25">
      <c r="A954" s="3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10" t="s">
        <v>8317</v>
      </c>
      <c r="P954" s="3" t="s">
        <v>8319</v>
      </c>
      <c r="Q954" s="11">
        <f t="shared" si="28"/>
        <v>42662.613564814819</v>
      </c>
      <c r="R954" s="3">
        <f t="shared" si="29"/>
        <v>2016</v>
      </c>
    </row>
    <row r="955" spans="1:18" ht="45" x14ac:dyDescent="0.25">
      <c r="A955" s="3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10" t="s">
        <v>8317</v>
      </c>
      <c r="P955" s="3" t="s">
        <v>8319</v>
      </c>
      <c r="Q955" s="11">
        <f t="shared" si="28"/>
        <v>41999.164340277777</v>
      </c>
      <c r="R955" s="3">
        <f t="shared" si="29"/>
        <v>2014</v>
      </c>
    </row>
    <row r="956" spans="1:18" ht="45" x14ac:dyDescent="0.25">
      <c r="A956" s="3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10" t="s">
        <v>8317</v>
      </c>
      <c r="P956" s="3" t="s">
        <v>8319</v>
      </c>
      <c r="Q956" s="11">
        <f t="shared" si="28"/>
        <v>42194.833784722221</v>
      </c>
      <c r="R956" s="3">
        <f t="shared" si="29"/>
        <v>2015</v>
      </c>
    </row>
    <row r="957" spans="1:18" ht="45" x14ac:dyDescent="0.25">
      <c r="A957" s="3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10" t="s">
        <v>8317</v>
      </c>
      <c r="P957" s="3" t="s">
        <v>8319</v>
      </c>
      <c r="Q957" s="11">
        <f t="shared" si="28"/>
        <v>42586.295138888891</v>
      </c>
      <c r="R957" s="3">
        <f t="shared" si="29"/>
        <v>2016</v>
      </c>
    </row>
    <row r="958" spans="1:18" ht="60" x14ac:dyDescent="0.25">
      <c r="A958" s="3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10" t="s">
        <v>8317</v>
      </c>
      <c r="P958" s="3" t="s">
        <v>8319</v>
      </c>
      <c r="Q958" s="11">
        <f t="shared" si="28"/>
        <v>42060.913877314815</v>
      </c>
      <c r="R958" s="3">
        <f t="shared" si="29"/>
        <v>2015</v>
      </c>
    </row>
    <row r="959" spans="1:18" ht="30" x14ac:dyDescent="0.25">
      <c r="A959" s="3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10" t="s">
        <v>8317</v>
      </c>
      <c r="P959" s="3" t="s">
        <v>8319</v>
      </c>
      <c r="Q959" s="11">
        <f t="shared" si="28"/>
        <v>42660.552465277782</v>
      </c>
      <c r="R959" s="3">
        <f t="shared" si="29"/>
        <v>2016</v>
      </c>
    </row>
    <row r="960" spans="1:18" ht="60" x14ac:dyDescent="0.25">
      <c r="A960" s="3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10" t="s">
        <v>8317</v>
      </c>
      <c r="P960" s="3" t="s">
        <v>8319</v>
      </c>
      <c r="Q960" s="11">
        <f t="shared" si="28"/>
        <v>42082.802812499998</v>
      </c>
      <c r="R960" s="3">
        <f t="shared" si="29"/>
        <v>2015</v>
      </c>
    </row>
    <row r="961" spans="1:18" ht="60" x14ac:dyDescent="0.25">
      <c r="A961" s="3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10" t="s">
        <v>8317</v>
      </c>
      <c r="P961" s="3" t="s">
        <v>8319</v>
      </c>
      <c r="Q961" s="11">
        <f t="shared" si="28"/>
        <v>41993.174363425926</v>
      </c>
      <c r="R961" s="3">
        <f t="shared" si="29"/>
        <v>2014</v>
      </c>
    </row>
    <row r="962" spans="1:18" ht="45" x14ac:dyDescent="0.25">
      <c r="A962" s="3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10" t="s">
        <v>8317</v>
      </c>
      <c r="P962" s="3" t="s">
        <v>8319</v>
      </c>
      <c r="Q962" s="11">
        <f t="shared" si="28"/>
        <v>42766.626793981486</v>
      </c>
      <c r="R962" s="3">
        <f t="shared" si="29"/>
        <v>2017</v>
      </c>
    </row>
    <row r="963" spans="1:18" ht="45" x14ac:dyDescent="0.25">
      <c r="A963" s="3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10" t="s">
        <v>8317</v>
      </c>
      <c r="P963" s="3" t="s">
        <v>8319</v>
      </c>
      <c r="Q963" s="11">
        <f t="shared" ref="Q963:Q1026" si="30">(((J963/60)/60)/24)+DATE(1970,1,1)</f>
        <v>42740.693692129629</v>
      </c>
      <c r="R963" s="3">
        <f t="shared" ref="R963:R1026" si="31">YEAR(Q963)</f>
        <v>2017</v>
      </c>
    </row>
    <row r="964" spans="1:18" ht="60" x14ac:dyDescent="0.25">
      <c r="A964" s="3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10" t="s">
        <v>8317</v>
      </c>
      <c r="P964" s="3" t="s">
        <v>8319</v>
      </c>
      <c r="Q964" s="11">
        <f t="shared" si="30"/>
        <v>42373.712418981479</v>
      </c>
      <c r="R964" s="3">
        <f t="shared" si="31"/>
        <v>2016</v>
      </c>
    </row>
    <row r="965" spans="1:18" ht="30" x14ac:dyDescent="0.25">
      <c r="A965" s="3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10" t="s">
        <v>8317</v>
      </c>
      <c r="P965" s="3" t="s">
        <v>8319</v>
      </c>
      <c r="Q965" s="11">
        <f t="shared" si="30"/>
        <v>42625.635636574079</v>
      </c>
      <c r="R965" s="3">
        <f t="shared" si="31"/>
        <v>2016</v>
      </c>
    </row>
    <row r="966" spans="1:18" ht="60" x14ac:dyDescent="0.25">
      <c r="A966" s="3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10" t="s">
        <v>8317</v>
      </c>
      <c r="P966" s="3" t="s">
        <v>8319</v>
      </c>
      <c r="Q966" s="11">
        <f t="shared" si="30"/>
        <v>42208.628692129627</v>
      </c>
      <c r="R966" s="3">
        <f t="shared" si="31"/>
        <v>2015</v>
      </c>
    </row>
    <row r="967" spans="1:18" ht="60" x14ac:dyDescent="0.25">
      <c r="A967" s="3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10" t="s">
        <v>8317</v>
      </c>
      <c r="P967" s="3" t="s">
        <v>8319</v>
      </c>
      <c r="Q967" s="11">
        <f t="shared" si="30"/>
        <v>42637.016736111109</v>
      </c>
      <c r="R967" s="3">
        <f t="shared" si="31"/>
        <v>2016</v>
      </c>
    </row>
    <row r="968" spans="1:18" ht="45" x14ac:dyDescent="0.25">
      <c r="A968" s="3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10" t="s">
        <v>8317</v>
      </c>
      <c r="P968" s="3" t="s">
        <v>8319</v>
      </c>
      <c r="Q968" s="11">
        <f t="shared" si="30"/>
        <v>42619.635787037041</v>
      </c>
      <c r="R968" s="3">
        <f t="shared" si="31"/>
        <v>2016</v>
      </c>
    </row>
    <row r="969" spans="1:18" ht="45" x14ac:dyDescent="0.25">
      <c r="A969" s="3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10" t="s">
        <v>8317</v>
      </c>
      <c r="P969" s="3" t="s">
        <v>8319</v>
      </c>
      <c r="Q969" s="11">
        <f t="shared" si="30"/>
        <v>42422.254328703704</v>
      </c>
      <c r="R969" s="3">
        <f t="shared" si="31"/>
        <v>2016</v>
      </c>
    </row>
    <row r="970" spans="1:18" ht="60" x14ac:dyDescent="0.25">
      <c r="A970" s="3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10" t="s">
        <v>8317</v>
      </c>
      <c r="P970" s="3" t="s">
        <v>8319</v>
      </c>
      <c r="Q970" s="11">
        <f t="shared" si="30"/>
        <v>41836.847615740742</v>
      </c>
      <c r="R970" s="3">
        <f t="shared" si="31"/>
        <v>2014</v>
      </c>
    </row>
    <row r="971" spans="1:18" ht="30" x14ac:dyDescent="0.25">
      <c r="A971" s="3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10" t="s">
        <v>8317</v>
      </c>
      <c r="P971" s="3" t="s">
        <v>8319</v>
      </c>
      <c r="Q971" s="11">
        <f t="shared" si="30"/>
        <v>42742.30332175926</v>
      </c>
      <c r="R971" s="3">
        <f t="shared" si="31"/>
        <v>2017</v>
      </c>
    </row>
    <row r="972" spans="1:18" ht="60" x14ac:dyDescent="0.25">
      <c r="A972" s="3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10" t="s">
        <v>8317</v>
      </c>
      <c r="P972" s="3" t="s">
        <v>8319</v>
      </c>
      <c r="Q972" s="11">
        <f t="shared" si="30"/>
        <v>42721.220520833333</v>
      </c>
      <c r="R972" s="3">
        <f t="shared" si="31"/>
        <v>2016</v>
      </c>
    </row>
    <row r="973" spans="1:18" ht="60" x14ac:dyDescent="0.25">
      <c r="A973" s="3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10" t="s">
        <v>8317</v>
      </c>
      <c r="P973" s="3" t="s">
        <v>8319</v>
      </c>
      <c r="Q973" s="11">
        <f t="shared" si="30"/>
        <v>42111.709027777775</v>
      </c>
      <c r="R973" s="3">
        <f t="shared" si="31"/>
        <v>2015</v>
      </c>
    </row>
    <row r="974" spans="1:18" ht="45" x14ac:dyDescent="0.25">
      <c r="A974" s="3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10" t="s">
        <v>8317</v>
      </c>
      <c r="P974" s="3" t="s">
        <v>8319</v>
      </c>
      <c r="Q974" s="11">
        <f t="shared" si="30"/>
        <v>41856.865717592591</v>
      </c>
      <c r="R974" s="3">
        <f t="shared" si="31"/>
        <v>2014</v>
      </c>
    </row>
    <row r="975" spans="1:18" ht="60" x14ac:dyDescent="0.25">
      <c r="A975" s="3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10" t="s">
        <v>8317</v>
      </c>
      <c r="P975" s="3" t="s">
        <v>8319</v>
      </c>
      <c r="Q975" s="11">
        <f t="shared" si="30"/>
        <v>42257.014965277776</v>
      </c>
      <c r="R975" s="3">
        <f t="shared" si="31"/>
        <v>2015</v>
      </c>
    </row>
    <row r="976" spans="1:18" ht="45" x14ac:dyDescent="0.25">
      <c r="A976" s="3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10" t="s">
        <v>8317</v>
      </c>
      <c r="P976" s="3" t="s">
        <v>8319</v>
      </c>
      <c r="Q976" s="11">
        <f t="shared" si="30"/>
        <v>42424.749490740738</v>
      </c>
      <c r="R976" s="3">
        <f t="shared" si="31"/>
        <v>2016</v>
      </c>
    </row>
    <row r="977" spans="1:18" ht="60" x14ac:dyDescent="0.25">
      <c r="A977" s="3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10" t="s">
        <v>8317</v>
      </c>
      <c r="P977" s="3" t="s">
        <v>8319</v>
      </c>
      <c r="Q977" s="11">
        <f t="shared" si="30"/>
        <v>42489.696585648147</v>
      </c>
      <c r="R977" s="3">
        <f t="shared" si="31"/>
        <v>2016</v>
      </c>
    </row>
    <row r="978" spans="1:18" ht="60" x14ac:dyDescent="0.25">
      <c r="A978" s="3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10" t="s">
        <v>8317</v>
      </c>
      <c r="P978" s="3" t="s">
        <v>8319</v>
      </c>
      <c r="Q978" s="11">
        <f t="shared" si="30"/>
        <v>42185.058993055558</v>
      </c>
      <c r="R978" s="3">
        <f t="shared" si="31"/>
        <v>2015</v>
      </c>
    </row>
    <row r="979" spans="1:18" ht="60" x14ac:dyDescent="0.25">
      <c r="A979" s="3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10" t="s">
        <v>8317</v>
      </c>
      <c r="P979" s="3" t="s">
        <v>8319</v>
      </c>
      <c r="Q979" s="11">
        <f t="shared" si="30"/>
        <v>42391.942094907412</v>
      </c>
      <c r="R979" s="3">
        <f t="shared" si="31"/>
        <v>2016</v>
      </c>
    </row>
    <row r="980" spans="1:18" ht="45" x14ac:dyDescent="0.25">
      <c r="A980" s="3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10" t="s">
        <v>8317</v>
      </c>
      <c r="P980" s="3" t="s">
        <v>8319</v>
      </c>
      <c r="Q980" s="11">
        <f t="shared" si="30"/>
        <v>42395.309039351851</v>
      </c>
      <c r="R980" s="3">
        <f t="shared" si="31"/>
        <v>2016</v>
      </c>
    </row>
    <row r="981" spans="1:18" ht="60" x14ac:dyDescent="0.25">
      <c r="A981" s="3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10" t="s">
        <v>8317</v>
      </c>
      <c r="P981" s="3" t="s">
        <v>8319</v>
      </c>
      <c r="Q981" s="11">
        <f t="shared" si="30"/>
        <v>42506.416990740734</v>
      </c>
      <c r="R981" s="3">
        <f t="shared" si="31"/>
        <v>2016</v>
      </c>
    </row>
    <row r="982" spans="1:18" ht="60" x14ac:dyDescent="0.25">
      <c r="A982" s="3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10" t="s">
        <v>8317</v>
      </c>
      <c r="P982" s="3" t="s">
        <v>8319</v>
      </c>
      <c r="Q982" s="11">
        <f t="shared" si="30"/>
        <v>41928.904189814813</v>
      </c>
      <c r="R982" s="3">
        <f t="shared" si="31"/>
        <v>2014</v>
      </c>
    </row>
    <row r="983" spans="1:18" ht="60" x14ac:dyDescent="0.25">
      <c r="A983" s="3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10" t="s">
        <v>8317</v>
      </c>
      <c r="P983" s="3" t="s">
        <v>8319</v>
      </c>
      <c r="Q983" s="11">
        <f t="shared" si="30"/>
        <v>41830.947013888886</v>
      </c>
      <c r="R983" s="3">
        <f t="shared" si="31"/>
        <v>2014</v>
      </c>
    </row>
    <row r="984" spans="1:18" ht="45" x14ac:dyDescent="0.25">
      <c r="A984" s="3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10" t="s">
        <v>8317</v>
      </c>
      <c r="P984" s="3" t="s">
        <v>8319</v>
      </c>
      <c r="Q984" s="11">
        <f t="shared" si="30"/>
        <v>42615.753310185188</v>
      </c>
      <c r="R984" s="3">
        <f t="shared" si="31"/>
        <v>2016</v>
      </c>
    </row>
    <row r="985" spans="1:18" ht="60" x14ac:dyDescent="0.25">
      <c r="A985" s="3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10" t="s">
        <v>8317</v>
      </c>
      <c r="P985" s="3" t="s">
        <v>8319</v>
      </c>
      <c r="Q985" s="11">
        <f t="shared" si="30"/>
        <v>42574.667650462965</v>
      </c>
      <c r="R985" s="3">
        <f t="shared" si="31"/>
        <v>2016</v>
      </c>
    </row>
    <row r="986" spans="1:18" ht="90" x14ac:dyDescent="0.25">
      <c r="A986" s="3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10" t="s">
        <v>8317</v>
      </c>
      <c r="P986" s="3" t="s">
        <v>8319</v>
      </c>
      <c r="Q986" s="11">
        <f t="shared" si="30"/>
        <v>42061.11583333333</v>
      </c>
      <c r="R986" s="3">
        <f t="shared" si="31"/>
        <v>2015</v>
      </c>
    </row>
    <row r="987" spans="1:18" ht="60" x14ac:dyDescent="0.25">
      <c r="A987" s="3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10" t="s">
        <v>8317</v>
      </c>
      <c r="P987" s="3" t="s">
        <v>8319</v>
      </c>
      <c r="Q987" s="11">
        <f t="shared" si="30"/>
        <v>42339.967708333337</v>
      </c>
      <c r="R987" s="3">
        <f t="shared" si="31"/>
        <v>2015</v>
      </c>
    </row>
    <row r="988" spans="1:18" ht="60" x14ac:dyDescent="0.25">
      <c r="A988" s="3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10" t="s">
        <v>8317</v>
      </c>
      <c r="P988" s="3" t="s">
        <v>8319</v>
      </c>
      <c r="Q988" s="11">
        <f t="shared" si="30"/>
        <v>42324.767361111109</v>
      </c>
      <c r="R988" s="3">
        <f t="shared" si="31"/>
        <v>2015</v>
      </c>
    </row>
    <row r="989" spans="1:18" ht="45" x14ac:dyDescent="0.25">
      <c r="A989" s="3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10" t="s">
        <v>8317</v>
      </c>
      <c r="P989" s="3" t="s">
        <v>8319</v>
      </c>
      <c r="Q989" s="11">
        <f t="shared" si="30"/>
        <v>41773.294560185182</v>
      </c>
      <c r="R989" s="3">
        <f t="shared" si="31"/>
        <v>2014</v>
      </c>
    </row>
    <row r="990" spans="1:18" ht="60" x14ac:dyDescent="0.25">
      <c r="A990" s="3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10" t="s">
        <v>8317</v>
      </c>
      <c r="P990" s="3" t="s">
        <v>8319</v>
      </c>
      <c r="Q990" s="11">
        <f t="shared" si="30"/>
        <v>42614.356770833328</v>
      </c>
      <c r="R990" s="3">
        <f t="shared" si="31"/>
        <v>2016</v>
      </c>
    </row>
    <row r="991" spans="1:18" ht="30" x14ac:dyDescent="0.25">
      <c r="A991" s="3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10" t="s">
        <v>8317</v>
      </c>
      <c r="P991" s="3" t="s">
        <v>8319</v>
      </c>
      <c r="Q991" s="11">
        <f t="shared" si="30"/>
        <v>42611.933969907404</v>
      </c>
      <c r="R991" s="3">
        <f t="shared" si="31"/>
        <v>2016</v>
      </c>
    </row>
    <row r="992" spans="1:18" ht="60" x14ac:dyDescent="0.25">
      <c r="A992" s="3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10" t="s">
        <v>8317</v>
      </c>
      <c r="P992" s="3" t="s">
        <v>8319</v>
      </c>
      <c r="Q992" s="11">
        <f t="shared" si="30"/>
        <v>41855.784305555557</v>
      </c>
      <c r="R992" s="3">
        <f t="shared" si="31"/>
        <v>2014</v>
      </c>
    </row>
    <row r="993" spans="1:18" ht="75" x14ac:dyDescent="0.25">
      <c r="A993" s="3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10" t="s">
        <v>8317</v>
      </c>
      <c r="P993" s="3" t="s">
        <v>8319</v>
      </c>
      <c r="Q993" s="11">
        <f t="shared" si="30"/>
        <v>42538.75680555556</v>
      </c>
      <c r="R993" s="3">
        <f t="shared" si="31"/>
        <v>2016</v>
      </c>
    </row>
    <row r="994" spans="1:18" ht="45" x14ac:dyDescent="0.25">
      <c r="A994" s="3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10" t="s">
        <v>8317</v>
      </c>
      <c r="P994" s="3" t="s">
        <v>8319</v>
      </c>
      <c r="Q994" s="11">
        <f t="shared" si="30"/>
        <v>42437.924988425926</v>
      </c>
      <c r="R994" s="3">
        <f t="shared" si="31"/>
        <v>2016</v>
      </c>
    </row>
    <row r="995" spans="1:18" ht="45" x14ac:dyDescent="0.25">
      <c r="A995" s="3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10" t="s">
        <v>8317</v>
      </c>
      <c r="P995" s="3" t="s">
        <v>8319</v>
      </c>
      <c r="Q995" s="11">
        <f t="shared" si="30"/>
        <v>42652.964907407411</v>
      </c>
      <c r="R995" s="3">
        <f t="shared" si="31"/>
        <v>2016</v>
      </c>
    </row>
    <row r="996" spans="1:18" ht="60" x14ac:dyDescent="0.25">
      <c r="A996" s="3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10" t="s">
        <v>8317</v>
      </c>
      <c r="P996" s="3" t="s">
        <v>8319</v>
      </c>
      <c r="Q996" s="11">
        <f t="shared" si="30"/>
        <v>41921.263078703705</v>
      </c>
      <c r="R996" s="3">
        <f t="shared" si="31"/>
        <v>2014</v>
      </c>
    </row>
    <row r="997" spans="1:18" ht="60" x14ac:dyDescent="0.25">
      <c r="A997" s="3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10" t="s">
        <v>8317</v>
      </c>
      <c r="P997" s="3" t="s">
        <v>8319</v>
      </c>
      <c r="Q997" s="11">
        <f t="shared" si="30"/>
        <v>41947.940740740742</v>
      </c>
      <c r="R997" s="3">
        <f t="shared" si="31"/>
        <v>2014</v>
      </c>
    </row>
    <row r="998" spans="1:18" ht="45" x14ac:dyDescent="0.25">
      <c r="A998" s="3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10" t="s">
        <v>8317</v>
      </c>
      <c r="P998" s="3" t="s">
        <v>8319</v>
      </c>
      <c r="Q998" s="11">
        <f t="shared" si="30"/>
        <v>41817.866435185184</v>
      </c>
      <c r="R998" s="3">
        <f t="shared" si="31"/>
        <v>2014</v>
      </c>
    </row>
    <row r="999" spans="1:18" ht="30" x14ac:dyDescent="0.25">
      <c r="A999" s="3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10" t="s">
        <v>8317</v>
      </c>
      <c r="P999" s="3" t="s">
        <v>8319</v>
      </c>
      <c r="Q999" s="11">
        <f t="shared" si="30"/>
        <v>41941.10297453704</v>
      </c>
      <c r="R999" s="3">
        <f t="shared" si="31"/>
        <v>2014</v>
      </c>
    </row>
    <row r="1000" spans="1:18" ht="45" x14ac:dyDescent="0.25">
      <c r="A1000" s="3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10" t="s">
        <v>8317</v>
      </c>
      <c r="P1000" s="3" t="s">
        <v>8319</v>
      </c>
      <c r="Q1000" s="11">
        <f t="shared" si="30"/>
        <v>42282.168993055559</v>
      </c>
      <c r="R1000" s="3">
        <f t="shared" si="31"/>
        <v>2015</v>
      </c>
    </row>
    <row r="1001" spans="1:18" ht="45" x14ac:dyDescent="0.25">
      <c r="A1001" s="3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10" t="s">
        <v>8317</v>
      </c>
      <c r="P1001" s="3" t="s">
        <v>8319</v>
      </c>
      <c r="Q1001" s="11">
        <f t="shared" si="30"/>
        <v>41926.29965277778</v>
      </c>
      <c r="R1001" s="3">
        <f t="shared" si="31"/>
        <v>2014</v>
      </c>
    </row>
    <row r="1002" spans="1:18" ht="45" x14ac:dyDescent="0.25">
      <c r="A1002" s="3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10" t="s">
        <v>8317</v>
      </c>
      <c r="P1002" s="3" t="s">
        <v>8319</v>
      </c>
      <c r="Q1002" s="11">
        <f t="shared" si="30"/>
        <v>42749.059722222228</v>
      </c>
      <c r="R1002" s="3">
        <f t="shared" si="31"/>
        <v>2017</v>
      </c>
    </row>
    <row r="1003" spans="1:18" ht="60" x14ac:dyDescent="0.25">
      <c r="A1003" s="3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10" t="s">
        <v>8317</v>
      </c>
      <c r="P1003" s="3" t="s">
        <v>8319</v>
      </c>
      <c r="Q1003" s="11">
        <f t="shared" si="30"/>
        <v>42720.720057870371</v>
      </c>
      <c r="R1003" s="3">
        <f t="shared" si="31"/>
        <v>2016</v>
      </c>
    </row>
    <row r="1004" spans="1:18" ht="60" x14ac:dyDescent="0.25">
      <c r="A1004" s="3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10" t="s">
        <v>8317</v>
      </c>
      <c r="P1004" s="3" t="s">
        <v>8319</v>
      </c>
      <c r="Q1004" s="11">
        <f t="shared" si="30"/>
        <v>42325.684189814812</v>
      </c>
      <c r="R1004" s="3">
        <f t="shared" si="31"/>
        <v>2015</v>
      </c>
    </row>
    <row r="1005" spans="1:18" ht="45" x14ac:dyDescent="0.25">
      <c r="A1005" s="3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10" t="s">
        <v>8317</v>
      </c>
      <c r="P1005" s="3" t="s">
        <v>8319</v>
      </c>
      <c r="Q1005" s="11">
        <f t="shared" si="30"/>
        <v>42780.709039351852</v>
      </c>
      <c r="R1005" s="3">
        <f t="shared" si="31"/>
        <v>2017</v>
      </c>
    </row>
    <row r="1006" spans="1:18" ht="45" x14ac:dyDescent="0.25">
      <c r="A1006" s="3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10" t="s">
        <v>8317</v>
      </c>
      <c r="P1006" s="3" t="s">
        <v>8319</v>
      </c>
      <c r="Q1006" s="11">
        <f t="shared" si="30"/>
        <v>42388.708645833336</v>
      </c>
      <c r="R1006" s="3">
        <f t="shared" si="31"/>
        <v>2016</v>
      </c>
    </row>
    <row r="1007" spans="1:18" ht="45" x14ac:dyDescent="0.25">
      <c r="A1007" s="3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10" t="s">
        <v>8317</v>
      </c>
      <c r="P1007" s="3" t="s">
        <v>8319</v>
      </c>
      <c r="Q1007" s="11">
        <f t="shared" si="30"/>
        <v>42276.624803240738</v>
      </c>
      <c r="R1007" s="3">
        <f t="shared" si="31"/>
        <v>2015</v>
      </c>
    </row>
    <row r="1008" spans="1:18" ht="45" x14ac:dyDescent="0.25">
      <c r="A1008" s="3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10" t="s">
        <v>8317</v>
      </c>
      <c r="P1008" s="3" t="s">
        <v>8319</v>
      </c>
      <c r="Q1008" s="11">
        <f t="shared" si="30"/>
        <v>41977.040185185186</v>
      </c>
      <c r="R1008" s="3">
        <f t="shared" si="31"/>
        <v>2014</v>
      </c>
    </row>
    <row r="1009" spans="1:18" ht="45" x14ac:dyDescent="0.25">
      <c r="A1009" s="3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10" t="s">
        <v>8317</v>
      </c>
      <c r="P1009" s="3" t="s">
        <v>8319</v>
      </c>
      <c r="Q1009" s="11">
        <f t="shared" si="30"/>
        <v>42676.583599537036</v>
      </c>
      <c r="R1009" s="3">
        <f t="shared" si="31"/>
        <v>2016</v>
      </c>
    </row>
    <row r="1010" spans="1:18" ht="60" x14ac:dyDescent="0.25">
      <c r="A1010" s="3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10" t="s">
        <v>8317</v>
      </c>
      <c r="P1010" s="3" t="s">
        <v>8319</v>
      </c>
      <c r="Q1010" s="11">
        <f t="shared" si="30"/>
        <v>42702.809201388889</v>
      </c>
      <c r="R1010" s="3">
        <f t="shared" si="31"/>
        <v>2016</v>
      </c>
    </row>
    <row r="1011" spans="1:18" ht="60" x14ac:dyDescent="0.25">
      <c r="A1011" s="3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10" t="s">
        <v>8317</v>
      </c>
      <c r="P1011" s="3" t="s">
        <v>8319</v>
      </c>
      <c r="Q1011" s="11">
        <f t="shared" si="30"/>
        <v>42510.604699074072</v>
      </c>
      <c r="R1011" s="3">
        <f t="shared" si="31"/>
        <v>2016</v>
      </c>
    </row>
    <row r="1012" spans="1:18" ht="60" x14ac:dyDescent="0.25">
      <c r="A1012" s="3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10" t="s">
        <v>8317</v>
      </c>
      <c r="P1012" s="3" t="s">
        <v>8319</v>
      </c>
      <c r="Q1012" s="11">
        <f t="shared" si="30"/>
        <v>42561.829421296294</v>
      </c>
      <c r="R1012" s="3">
        <f t="shared" si="31"/>
        <v>2016</v>
      </c>
    </row>
    <row r="1013" spans="1:18" ht="45" x14ac:dyDescent="0.25">
      <c r="A1013" s="3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10" t="s">
        <v>8317</v>
      </c>
      <c r="P1013" s="3" t="s">
        <v>8319</v>
      </c>
      <c r="Q1013" s="11">
        <f t="shared" si="30"/>
        <v>41946.898090277777</v>
      </c>
      <c r="R1013" s="3">
        <f t="shared" si="31"/>
        <v>2014</v>
      </c>
    </row>
    <row r="1014" spans="1:18" ht="60" x14ac:dyDescent="0.25">
      <c r="A1014" s="3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10" t="s">
        <v>8317</v>
      </c>
      <c r="P1014" s="3" t="s">
        <v>8319</v>
      </c>
      <c r="Q1014" s="11">
        <f t="shared" si="30"/>
        <v>42714.440416666665</v>
      </c>
      <c r="R1014" s="3">
        <f t="shared" si="31"/>
        <v>2016</v>
      </c>
    </row>
    <row r="1015" spans="1:18" ht="60" x14ac:dyDescent="0.25">
      <c r="A1015" s="3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10" t="s">
        <v>8317</v>
      </c>
      <c r="P1015" s="3" t="s">
        <v>8319</v>
      </c>
      <c r="Q1015" s="11">
        <f t="shared" si="30"/>
        <v>42339.833981481483</v>
      </c>
      <c r="R1015" s="3">
        <f t="shared" si="31"/>
        <v>2015</v>
      </c>
    </row>
    <row r="1016" spans="1:18" ht="30" x14ac:dyDescent="0.25">
      <c r="A1016" s="3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10" t="s">
        <v>8317</v>
      </c>
      <c r="P1016" s="3" t="s">
        <v>8319</v>
      </c>
      <c r="Q1016" s="11">
        <f t="shared" si="30"/>
        <v>41955.002488425926</v>
      </c>
      <c r="R1016" s="3">
        <f t="shared" si="31"/>
        <v>2014</v>
      </c>
    </row>
    <row r="1017" spans="1:18" ht="45" x14ac:dyDescent="0.25">
      <c r="A1017" s="3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10" t="s">
        <v>8317</v>
      </c>
      <c r="P1017" s="3" t="s">
        <v>8319</v>
      </c>
      <c r="Q1017" s="11">
        <f t="shared" si="30"/>
        <v>42303.878414351857</v>
      </c>
      <c r="R1017" s="3">
        <f t="shared" si="31"/>
        <v>2015</v>
      </c>
    </row>
    <row r="1018" spans="1:18" ht="45" x14ac:dyDescent="0.25">
      <c r="A1018" s="3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10" t="s">
        <v>8317</v>
      </c>
      <c r="P1018" s="3" t="s">
        <v>8319</v>
      </c>
      <c r="Q1018" s="11">
        <f t="shared" si="30"/>
        <v>42422.107129629629</v>
      </c>
      <c r="R1018" s="3">
        <f t="shared" si="31"/>
        <v>2016</v>
      </c>
    </row>
    <row r="1019" spans="1:18" ht="60" x14ac:dyDescent="0.25">
      <c r="A1019" s="3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10" t="s">
        <v>8317</v>
      </c>
      <c r="P1019" s="3" t="s">
        <v>8319</v>
      </c>
      <c r="Q1019" s="11">
        <f t="shared" si="30"/>
        <v>42289.675173611111</v>
      </c>
      <c r="R1019" s="3">
        <f t="shared" si="31"/>
        <v>2015</v>
      </c>
    </row>
    <row r="1020" spans="1:18" ht="45" x14ac:dyDescent="0.25">
      <c r="A1020" s="3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10" t="s">
        <v>8317</v>
      </c>
      <c r="P1020" s="3" t="s">
        <v>8319</v>
      </c>
      <c r="Q1020" s="11">
        <f t="shared" si="30"/>
        <v>42535.492280092592</v>
      </c>
      <c r="R1020" s="3">
        <f t="shared" si="31"/>
        <v>2016</v>
      </c>
    </row>
    <row r="1021" spans="1:18" ht="45" x14ac:dyDescent="0.25">
      <c r="A1021" s="3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10" t="s">
        <v>8317</v>
      </c>
      <c r="P1021" s="3" t="s">
        <v>8319</v>
      </c>
      <c r="Q1021" s="11">
        <f t="shared" si="30"/>
        <v>42009.973946759259</v>
      </c>
      <c r="R1021" s="3">
        <f t="shared" si="31"/>
        <v>2015</v>
      </c>
    </row>
    <row r="1022" spans="1:18" ht="60" x14ac:dyDescent="0.25">
      <c r="A1022" s="3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10" t="s">
        <v>8323</v>
      </c>
      <c r="P1022" s="3" t="s">
        <v>8328</v>
      </c>
      <c r="Q1022" s="11">
        <f t="shared" si="30"/>
        <v>42127.069548611107</v>
      </c>
      <c r="R1022" s="3">
        <f t="shared" si="31"/>
        <v>2015</v>
      </c>
    </row>
    <row r="1023" spans="1:18" ht="45" x14ac:dyDescent="0.25">
      <c r="A1023" s="3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10" t="s">
        <v>8323</v>
      </c>
      <c r="P1023" s="3" t="s">
        <v>8328</v>
      </c>
      <c r="Q1023" s="11">
        <f t="shared" si="30"/>
        <v>42271.251979166671</v>
      </c>
      <c r="R1023" s="3">
        <f t="shared" si="31"/>
        <v>2015</v>
      </c>
    </row>
    <row r="1024" spans="1:18" ht="30" x14ac:dyDescent="0.25">
      <c r="A1024" s="3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10" t="s">
        <v>8323</v>
      </c>
      <c r="P1024" s="3" t="s">
        <v>8328</v>
      </c>
      <c r="Q1024" s="11">
        <f t="shared" si="30"/>
        <v>42111.646724537044</v>
      </c>
      <c r="R1024" s="3">
        <f t="shared" si="31"/>
        <v>2015</v>
      </c>
    </row>
    <row r="1025" spans="1:18" ht="45" x14ac:dyDescent="0.25">
      <c r="A1025" s="3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10" t="s">
        <v>8323</v>
      </c>
      <c r="P1025" s="3" t="s">
        <v>8328</v>
      </c>
      <c r="Q1025" s="11">
        <f t="shared" si="30"/>
        <v>42145.919687500005</v>
      </c>
      <c r="R1025" s="3">
        <f t="shared" si="31"/>
        <v>2015</v>
      </c>
    </row>
    <row r="1026" spans="1:18" ht="45" x14ac:dyDescent="0.25">
      <c r="A1026" s="3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10" t="s">
        <v>8323</v>
      </c>
      <c r="P1026" s="3" t="s">
        <v>8328</v>
      </c>
      <c r="Q1026" s="11">
        <f t="shared" si="30"/>
        <v>42370.580590277779</v>
      </c>
      <c r="R1026" s="3">
        <f t="shared" si="31"/>
        <v>2016</v>
      </c>
    </row>
    <row r="1027" spans="1:18" ht="45" x14ac:dyDescent="0.25">
      <c r="A1027" s="3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10" t="s">
        <v>8323</v>
      </c>
      <c r="P1027" s="3" t="s">
        <v>8328</v>
      </c>
      <c r="Q1027" s="11">
        <f t="shared" ref="Q1027:Q1090" si="32">(((J1027/60)/60)/24)+DATE(1970,1,1)</f>
        <v>42049.833761574075</v>
      </c>
      <c r="R1027" s="3">
        <f t="shared" ref="R1027:R1090" si="33">YEAR(Q1027)</f>
        <v>2015</v>
      </c>
    </row>
    <row r="1028" spans="1:18" ht="60" x14ac:dyDescent="0.25">
      <c r="A1028" s="3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10" t="s">
        <v>8323</v>
      </c>
      <c r="P1028" s="3" t="s">
        <v>8328</v>
      </c>
      <c r="Q1028" s="11">
        <f t="shared" si="32"/>
        <v>42426.407592592594</v>
      </c>
      <c r="R1028" s="3">
        <f t="shared" si="33"/>
        <v>2016</v>
      </c>
    </row>
    <row r="1029" spans="1:18" ht="60" x14ac:dyDescent="0.25">
      <c r="A1029" s="3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10" t="s">
        <v>8323</v>
      </c>
      <c r="P1029" s="3" t="s">
        <v>8328</v>
      </c>
      <c r="Q1029" s="11">
        <f t="shared" si="32"/>
        <v>41905.034108796295</v>
      </c>
      <c r="R1029" s="3">
        <f t="shared" si="33"/>
        <v>2014</v>
      </c>
    </row>
    <row r="1030" spans="1:18" ht="45" x14ac:dyDescent="0.25">
      <c r="A1030" s="3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10" t="s">
        <v>8323</v>
      </c>
      <c r="P1030" s="3" t="s">
        <v>8328</v>
      </c>
      <c r="Q1030" s="11">
        <f t="shared" si="32"/>
        <v>42755.627372685187</v>
      </c>
      <c r="R1030" s="3">
        <f t="shared" si="33"/>
        <v>2017</v>
      </c>
    </row>
    <row r="1031" spans="1:18" ht="45" x14ac:dyDescent="0.25">
      <c r="A1031" s="3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10" t="s">
        <v>8323</v>
      </c>
      <c r="P1031" s="3" t="s">
        <v>8328</v>
      </c>
      <c r="Q1031" s="11">
        <f t="shared" si="32"/>
        <v>42044.711886574078</v>
      </c>
      <c r="R1031" s="3">
        <f t="shared" si="33"/>
        <v>2015</v>
      </c>
    </row>
    <row r="1032" spans="1:18" ht="30" x14ac:dyDescent="0.25">
      <c r="A1032" s="3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10" t="s">
        <v>8323</v>
      </c>
      <c r="P1032" s="3" t="s">
        <v>8328</v>
      </c>
      <c r="Q1032" s="11">
        <f t="shared" si="32"/>
        <v>42611.483206018514</v>
      </c>
      <c r="R1032" s="3">
        <f t="shared" si="33"/>
        <v>2016</v>
      </c>
    </row>
    <row r="1033" spans="1:18" ht="60" x14ac:dyDescent="0.25">
      <c r="A1033" s="3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10" t="s">
        <v>8323</v>
      </c>
      <c r="P1033" s="3" t="s">
        <v>8328</v>
      </c>
      <c r="Q1033" s="11">
        <f t="shared" si="32"/>
        <v>42324.764004629629</v>
      </c>
      <c r="R1033" s="3">
        <f t="shared" si="33"/>
        <v>2015</v>
      </c>
    </row>
    <row r="1034" spans="1:18" ht="30" x14ac:dyDescent="0.25">
      <c r="A1034" s="3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10" t="s">
        <v>8323</v>
      </c>
      <c r="P1034" s="3" t="s">
        <v>8328</v>
      </c>
      <c r="Q1034" s="11">
        <f t="shared" si="32"/>
        <v>42514.666956018518</v>
      </c>
      <c r="R1034" s="3">
        <f t="shared" si="33"/>
        <v>2016</v>
      </c>
    </row>
    <row r="1035" spans="1:18" ht="60" x14ac:dyDescent="0.25">
      <c r="A1035" s="3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10" t="s">
        <v>8323</v>
      </c>
      <c r="P1035" s="3" t="s">
        <v>8328</v>
      </c>
      <c r="Q1035" s="11">
        <f t="shared" si="32"/>
        <v>42688.732407407413</v>
      </c>
      <c r="R1035" s="3">
        <f t="shared" si="33"/>
        <v>2016</v>
      </c>
    </row>
    <row r="1036" spans="1:18" ht="45" x14ac:dyDescent="0.25">
      <c r="A1036" s="3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10" t="s">
        <v>8323</v>
      </c>
      <c r="P1036" s="3" t="s">
        <v>8328</v>
      </c>
      <c r="Q1036" s="11">
        <f t="shared" si="32"/>
        <v>42555.166712962964</v>
      </c>
      <c r="R1036" s="3">
        <f t="shared" si="33"/>
        <v>2016</v>
      </c>
    </row>
    <row r="1037" spans="1:18" ht="60" x14ac:dyDescent="0.25">
      <c r="A1037" s="3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10" t="s">
        <v>8323</v>
      </c>
      <c r="P1037" s="3" t="s">
        <v>8328</v>
      </c>
      <c r="Q1037" s="11">
        <f t="shared" si="32"/>
        <v>42016.641435185185</v>
      </c>
      <c r="R1037" s="3">
        <f t="shared" si="33"/>
        <v>2015</v>
      </c>
    </row>
    <row r="1038" spans="1:18" ht="45" x14ac:dyDescent="0.25">
      <c r="A1038" s="3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10" t="s">
        <v>8323</v>
      </c>
      <c r="P1038" s="3" t="s">
        <v>8328</v>
      </c>
      <c r="Q1038" s="11">
        <f t="shared" si="32"/>
        <v>41249.448958333334</v>
      </c>
      <c r="R1038" s="3">
        <f t="shared" si="33"/>
        <v>2012</v>
      </c>
    </row>
    <row r="1039" spans="1:18" ht="60" x14ac:dyDescent="0.25">
      <c r="A1039" s="3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10" t="s">
        <v>8323</v>
      </c>
      <c r="P1039" s="3" t="s">
        <v>8328</v>
      </c>
      <c r="Q1039" s="11">
        <f t="shared" si="32"/>
        <v>42119.822476851856</v>
      </c>
      <c r="R1039" s="3">
        <f t="shared" si="33"/>
        <v>2015</v>
      </c>
    </row>
    <row r="1040" spans="1:18" ht="45" x14ac:dyDescent="0.25">
      <c r="A1040" s="3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10" t="s">
        <v>8323</v>
      </c>
      <c r="P1040" s="3" t="s">
        <v>8328</v>
      </c>
      <c r="Q1040" s="11">
        <f t="shared" si="32"/>
        <v>42418.231747685189</v>
      </c>
      <c r="R1040" s="3">
        <f t="shared" si="33"/>
        <v>2016</v>
      </c>
    </row>
    <row r="1041" spans="1:18" ht="60" x14ac:dyDescent="0.25">
      <c r="A1041" s="3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10" t="s">
        <v>8323</v>
      </c>
      <c r="P1041" s="3" t="s">
        <v>8328</v>
      </c>
      <c r="Q1041" s="11">
        <f t="shared" si="32"/>
        <v>42692.109328703707</v>
      </c>
      <c r="R1041" s="3">
        <f t="shared" si="33"/>
        <v>2016</v>
      </c>
    </row>
    <row r="1042" spans="1:18" ht="60" x14ac:dyDescent="0.25">
      <c r="A1042" s="3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10" t="s">
        <v>8329</v>
      </c>
      <c r="P1042" s="3" t="s">
        <v>8330</v>
      </c>
      <c r="Q1042" s="11">
        <f t="shared" si="32"/>
        <v>42579.708437499998</v>
      </c>
      <c r="R1042" s="3">
        <f t="shared" si="33"/>
        <v>2016</v>
      </c>
    </row>
    <row r="1043" spans="1:18" ht="45" x14ac:dyDescent="0.25">
      <c r="A1043" s="3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10" t="s">
        <v>8329</v>
      </c>
      <c r="P1043" s="3" t="s">
        <v>8330</v>
      </c>
      <c r="Q1043" s="11">
        <f t="shared" si="32"/>
        <v>41831.060092592597</v>
      </c>
      <c r="R1043" s="3">
        <f t="shared" si="33"/>
        <v>2014</v>
      </c>
    </row>
    <row r="1044" spans="1:18" ht="60" x14ac:dyDescent="0.25">
      <c r="A1044" s="3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10" t="s">
        <v>8329</v>
      </c>
      <c r="P1044" s="3" t="s">
        <v>8330</v>
      </c>
      <c r="Q1044" s="11">
        <f t="shared" si="32"/>
        <v>41851.696157407408</v>
      </c>
      <c r="R1044" s="3">
        <f t="shared" si="33"/>
        <v>2014</v>
      </c>
    </row>
    <row r="1045" spans="1:18" ht="45" x14ac:dyDescent="0.25">
      <c r="A1045" s="3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10" t="s">
        <v>8329</v>
      </c>
      <c r="P1045" s="3" t="s">
        <v>8330</v>
      </c>
      <c r="Q1045" s="11">
        <f t="shared" si="32"/>
        <v>42114.252951388888</v>
      </c>
      <c r="R1045" s="3">
        <f t="shared" si="33"/>
        <v>2015</v>
      </c>
    </row>
    <row r="1046" spans="1:18" ht="60" x14ac:dyDescent="0.25">
      <c r="A1046" s="3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10" t="s">
        <v>8329</v>
      </c>
      <c r="P1046" s="3" t="s">
        <v>8330</v>
      </c>
      <c r="Q1046" s="11">
        <f t="shared" si="32"/>
        <v>42011.925937499997</v>
      </c>
      <c r="R1046" s="3">
        <f t="shared" si="33"/>
        <v>2015</v>
      </c>
    </row>
    <row r="1047" spans="1:18" ht="45" x14ac:dyDescent="0.25">
      <c r="A1047" s="3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10" t="s">
        <v>8329</v>
      </c>
      <c r="P1047" s="3" t="s">
        <v>8330</v>
      </c>
      <c r="Q1047" s="11">
        <f t="shared" si="32"/>
        <v>41844.874421296299</v>
      </c>
      <c r="R1047" s="3">
        <f t="shared" si="33"/>
        <v>2014</v>
      </c>
    </row>
    <row r="1048" spans="1:18" ht="60" x14ac:dyDescent="0.25">
      <c r="A1048" s="3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10" t="s">
        <v>8329</v>
      </c>
      <c r="P1048" s="3" t="s">
        <v>8330</v>
      </c>
      <c r="Q1048" s="11">
        <f t="shared" si="32"/>
        <v>42319.851388888885</v>
      </c>
      <c r="R1048" s="3">
        <f t="shared" si="33"/>
        <v>2015</v>
      </c>
    </row>
    <row r="1049" spans="1:18" ht="45" x14ac:dyDescent="0.25">
      <c r="A1049" s="3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10" t="s">
        <v>8329</v>
      </c>
      <c r="P1049" s="3" t="s">
        <v>8330</v>
      </c>
      <c r="Q1049" s="11">
        <f t="shared" si="32"/>
        <v>41918.818460648145</v>
      </c>
      <c r="R1049" s="3">
        <f t="shared" si="33"/>
        <v>2014</v>
      </c>
    </row>
    <row r="1050" spans="1:18" ht="60" x14ac:dyDescent="0.25">
      <c r="A1050" s="3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10" t="s">
        <v>8329</v>
      </c>
      <c r="P1050" s="3" t="s">
        <v>8330</v>
      </c>
      <c r="Q1050" s="11">
        <f t="shared" si="32"/>
        <v>42598.053113425922</v>
      </c>
      <c r="R1050" s="3">
        <f t="shared" si="33"/>
        <v>2016</v>
      </c>
    </row>
    <row r="1051" spans="1:18" x14ac:dyDescent="0.25">
      <c r="A1051" s="3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10" t="s">
        <v>8329</v>
      </c>
      <c r="P1051" s="3" t="s">
        <v>8330</v>
      </c>
      <c r="Q1051" s="11">
        <f t="shared" si="32"/>
        <v>42382.431076388893</v>
      </c>
      <c r="R1051" s="3">
        <f t="shared" si="33"/>
        <v>2016</v>
      </c>
    </row>
    <row r="1052" spans="1:18" ht="30" x14ac:dyDescent="0.25">
      <c r="A1052" s="3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10" t="s">
        <v>8329</v>
      </c>
      <c r="P1052" s="3" t="s">
        <v>8330</v>
      </c>
      <c r="Q1052" s="11">
        <f t="shared" si="32"/>
        <v>42231.7971875</v>
      </c>
      <c r="R1052" s="3">
        <f t="shared" si="33"/>
        <v>2015</v>
      </c>
    </row>
    <row r="1053" spans="1:18" ht="60" x14ac:dyDescent="0.25">
      <c r="A1053" s="3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10" t="s">
        <v>8329</v>
      </c>
      <c r="P1053" s="3" t="s">
        <v>8330</v>
      </c>
      <c r="Q1053" s="11">
        <f t="shared" si="32"/>
        <v>41850.014178240745</v>
      </c>
      <c r="R1053" s="3">
        <f t="shared" si="33"/>
        <v>2014</v>
      </c>
    </row>
    <row r="1054" spans="1:18" ht="75" x14ac:dyDescent="0.25">
      <c r="A1054" s="3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10" t="s">
        <v>8329</v>
      </c>
      <c r="P1054" s="3" t="s">
        <v>8330</v>
      </c>
      <c r="Q1054" s="11">
        <f t="shared" si="32"/>
        <v>42483.797395833331</v>
      </c>
      <c r="R1054" s="3">
        <f t="shared" si="33"/>
        <v>2016</v>
      </c>
    </row>
    <row r="1055" spans="1:18" ht="60" x14ac:dyDescent="0.25">
      <c r="A1055" s="3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10" t="s">
        <v>8329</v>
      </c>
      <c r="P1055" s="3" t="s">
        <v>8330</v>
      </c>
      <c r="Q1055" s="11">
        <f t="shared" si="32"/>
        <v>42775.172824074078</v>
      </c>
      <c r="R1055" s="3">
        <f t="shared" si="33"/>
        <v>2017</v>
      </c>
    </row>
    <row r="1056" spans="1:18" ht="60" x14ac:dyDescent="0.25">
      <c r="A1056" s="3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10" t="s">
        <v>8329</v>
      </c>
      <c r="P1056" s="3" t="s">
        <v>8330</v>
      </c>
      <c r="Q1056" s="11">
        <f t="shared" si="32"/>
        <v>41831.851840277777</v>
      </c>
      <c r="R1056" s="3">
        <f t="shared" si="33"/>
        <v>2014</v>
      </c>
    </row>
    <row r="1057" spans="1:18" ht="60" x14ac:dyDescent="0.25">
      <c r="A1057" s="3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10" t="s">
        <v>8329</v>
      </c>
      <c r="P1057" s="3" t="s">
        <v>8330</v>
      </c>
      <c r="Q1057" s="11">
        <f t="shared" si="32"/>
        <v>42406.992418981477</v>
      </c>
      <c r="R1057" s="3">
        <f t="shared" si="33"/>
        <v>2016</v>
      </c>
    </row>
    <row r="1058" spans="1:18" ht="60" x14ac:dyDescent="0.25">
      <c r="A1058" s="3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10" t="s">
        <v>8329</v>
      </c>
      <c r="P1058" s="3" t="s">
        <v>8330</v>
      </c>
      <c r="Q1058" s="11">
        <f t="shared" si="32"/>
        <v>42058.719641203701</v>
      </c>
      <c r="R1058" s="3">
        <f t="shared" si="33"/>
        <v>2015</v>
      </c>
    </row>
    <row r="1059" spans="1:18" ht="45" x14ac:dyDescent="0.25">
      <c r="A1059" s="3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10" t="s">
        <v>8329</v>
      </c>
      <c r="P1059" s="3" t="s">
        <v>8330</v>
      </c>
      <c r="Q1059" s="11">
        <f t="shared" si="32"/>
        <v>42678.871331018512</v>
      </c>
      <c r="R1059" s="3">
        <f t="shared" si="33"/>
        <v>2016</v>
      </c>
    </row>
    <row r="1060" spans="1:18" ht="60" x14ac:dyDescent="0.25">
      <c r="A1060" s="3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10" t="s">
        <v>8329</v>
      </c>
      <c r="P1060" s="3" t="s">
        <v>8330</v>
      </c>
      <c r="Q1060" s="11">
        <f t="shared" si="32"/>
        <v>42047.900960648149</v>
      </c>
      <c r="R1060" s="3">
        <f t="shared" si="33"/>
        <v>2015</v>
      </c>
    </row>
    <row r="1061" spans="1:18" x14ac:dyDescent="0.25">
      <c r="A1061" s="3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10" t="s">
        <v>8329</v>
      </c>
      <c r="P1061" s="3" t="s">
        <v>8330</v>
      </c>
      <c r="Q1061" s="11">
        <f t="shared" si="32"/>
        <v>42046.79</v>
      </c>
      <c r="R1061" s="3">
        <f t="shared" si="33"/>
        <v>2015</v>
      </c>
    </row>
    <row r="1062" spans="1:18" ht="60" x14ac:dyDescent="0.25">
      <c r="A1062" s="3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10" t="s">
        <v>8329</v>
      </c>
      <c r="P1062" s="3" t="s">
        <v>8330</v>
      </c>
      <c r="Q1062" s="11">
        <f t="shared" si="32"/>
        <v>42079.913113425922</v>
      </c>
      <c r="R1062" s="3">
        <f t="shared" si="33"/>
        <v>2015</v>
      </c>
    </row>
    <row r="1063" spans="1:18" ht="45" x14ac:dyDescent="0.25">
      <c r="A1063" s="3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10" t="s">
        <v>8329</v>
      </c>
      <c r="P1063" s="3" t="s">
        <v>8330</v>
      </c>
      <c r="Q1063" s="11">
        <f t="shared" si="32"/>
        <v>42432.276712962965</v>
      </c>
      <c r="R1063" s="3">
        <f t="shared" si="33"/>
        <v>2016</v>
      </c>
    </row>
    <row r="1064" spans="1:18" ht="30" x14ac:dyDescent="0.25">
      <c r="A1064" s="3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10" t="s">
        <v>8329</v>
      </c>
      <c r="P1064" s="3" t="s">
        <v>8330</v>
      </c>
      <c r="Q1064" s="11">
        <f t="shared" si="32"/>
        <v>42556.807187500002</v>
      </c>
      <c r="R1064" s="3">
        <f t="shared" si="33"/>
        <v>2016</v>
      </c>
    </row>
    <row r="1065" spans="1:18" ht="60" x14ac:dyDescent="0.25">
      <c r="A1065" s="3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10" t="s">
        <v>8329</v>
      </c>
      <c r="P1065" s="3" t="s">
        <v>8330</v>
      </c>
      <c r="Q1065" s="11">
        <f t="shared" si="32"/>
        <v>42583.030810185184</v>
      </c>
      <c r="R1065" s="3">
        <f t="shared" si="33"/>
        <v>2016</v>
      </c>
    </row>
    <row r="1066" spans="1:18" ht="60" x14ac:dyDescent="0.25">
      <c r="A1066" s="3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10" t="s">
        <v>8331</v>
      </c>
      <c r="P1066" s="3" t="s">
        <v>8332</v>
      </c>
      <c r="Q1066" s="11">
        <f t="shared" si="32"/>
        <v>41417.228043981479</v>
      </c>
      <c r="R1066" s="3">
        <f t="shared" si="33"/>
        <v>2013</v>
      </c>
    </row>
    <row r="1067" spans="1:18" ht="60" x14ac:dyDescent="0.25">
      <c r="A1067" s="3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10" t="s">
        <v>8331</v>
      </c>
      <c r="P1067" s="3" t="s">
        <v>8332</v>
      </c>
      <c r="Q1067" s="11">
        <f t="shared" si="32"/>
        <v>41661.381041666667</v>
      </c>
      <c r="R1067" s="3">
        <f t="shared" si="33"/>
        <v>2014</v>
      </c>
    </row>
    <row r="1068" spans="1:18" ht="45" x14ac:dyDescent="0.25">
      <c r="A1068" s="3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10" t="s">
        <v>8331</v>
      </c>
      <c r="P1068" s="3" t="s">
        <v>8332</v>
      </c>
      <c r="Q1068" s="11">
        <f t="shared" si="32"/>
        <v>41445.962754629632</v>
      </c>
      <c r="R1068" s="3">
        <f t="shared" si="33"/>
        <v>2013</v>
      </c>
    </row>
    <row r="1069" spans="1:18" ht="60" x14ac:dyDescent="0.25">
      <c r="A1069" s="3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10" t="s">
        <v>8331</v>
      </c>
      <c r="P1069" s="3" t="s">
        <v>8332</v>
      </c>
      <c r="Q1069" s="11">
        <f t="shared" si="32"/>
        <v>41599.855682870373</v>
      </c>
      <c r="R1069" s="3">
        <f t="shared" si="33"/>
        <v>2013</v>
      </c>
    </row>
    <row r="1070" spans="1:18" ht="60" x14ac:dyDescent="0.25">
      <c r="A1070" s="3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10" t="s">
        <v>8331</v>
      </c>
      <c r="P1070" s="3" t="s">
        <v>8332</v>
      </c>
      <c r="Q1070" s="11">
        <f t="shared" si="32"/>
        <v>42440.371111111104</v>
      </c>
      <c r="R1070" s="3">
        <f t="shared" si="33"/>
        <v>2016</v>
      </c>
    </row>
    <row r="1071" spans="1:18" ht="45" x14ac:dyDescent="0.25">
      <c r="A1071" s="3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10" t="s">
        <v>8331</v>
      </c>
      <c r="P1071" s="3" t="s">
        <v>8332</v>
      </c>
      <c r="Q1071" s="11">
        <f t="shared" si="32"/>
        <v>41572.229849537034</v>
      </c>
      <c r="R1071" s="3">
        <f t="shared" si="33"/>
        <v>2013</v>
      </c>
    </row>
    <row r="1072" spans="1:18" ht="45" x14ac:dyDescent="0.25">
      <c r="A1072" s="3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10" t="s">
        <v>8331</v>
      </c>
      <c r="P1072" s="3" t="s">
        <v>8332</v>
      </c>
      <c r="Q1072" s="11">
        <f t="shared" si="32"/>
        <v>41163.011828703704</v>
      </c>
      <c r="R1072" s="3">
        <f t="shared" si="33"/>
        <v>2012</v>
      </c>
    </row>
    <row r="1073" spans="1:18" ht="60" x14ac:dyDescent="0.25">
      <c r="A1073" s="3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10" t="s">
        <v>8331</v>
      </c>
      <c r="P1073" s="3" t="s">
        <v>8332</v>
      </c>
      <c r="Q1073" s="11">
        <f t="shared" si="32"/>
        <v>42295.753391203703</v>
      </c>
      <c r="R1073" s="3">
        <f t="shared" si="33"/>
        <v>2015</v>
      </c>
    </row>
    <row r="1074" spans="1:18" ht="60" x14ac:dyDescent="0.25">
      <c r="A1074" s="3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10" t="s">
        <v>8331</v>
      </c>
      <c r="P1074" s="3" t="s">
        <v>8332</v>
      </c>
      <c r="Q1074" s="11">
        <f t="shared" si="32"/>
        <v>41645.832141203704</v>
      </c>
      <c r="R1074" s="3">
        <f t="shared" si="33"/>
        <v>2014</v>
      </c>
    </row>
    <row r="1075" spans="1:18" ht="45" x14ac:dyDescent="0.25">
      <c r="A1075" s="3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10" t="s">
        <v>8331</v>
      </c>
      <c r="P1075" s="3" t="s">
        <v>8332</v>
      </c>
      <c r="Q1075" s="11">
        <f t="shared" si="32"/>
        <v>40802.964594907404</v>
      </c>
      <c r="R1075" s="3">
        <f t="shared" si="33"/>
        <v>2011</v>
      </c>
    </row>
    <row r="1076" spans="1:18" ht="60" x14ac:dyDescent="0.25">
      <c r="A1076" s="3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10" t="s">
        <v>8331</v>
      </c>
      <c r="P1076" s="3" t="s">
        <v>8332</v>
      </c>
      <c r="Q1076" s="11">
        <f t="shared" si="32"/>
        <v>41613.172974537039</v>
      </c>
      <c r="R1076" s="3">
        <f t="shared" si="33"/>
        <v>2013</v>
      </c>
    </row>
    <row r="1077" spans="1:18" ht="45" x14ac:dyDescent="0.25">
      <c r="A1077" s="3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10" t="s">
        <v>8331</v>
      </c>
      <c r="P1077" s="3" t="s">
        <v>8332</v>
      </c>
      <c r="Q1077" s="11">
        <f t="shared" si="32"/>
        <v>41005.904120370367</v>
      </c>
      <c r="R1077" s="3">
        <f t="shared" si="33"/>
        <v>2012</v>
      </c>
    </row>
    <row r="1078" spans="1:18" ht="45" x14ac:dyDescent="0.25">
      <c r="A1078" s="3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10" t="s">
        <v>8331</v>
      </c>
      <c r="P1078" s="3" t="s">
        <v>8332</v>
      </c>
      <c r="Q1078" s="11">
        <f t="shared" si="32"/>
        <v>41838.377893518518</v>
      </c>
      <c r="R1078" s="3">
        <f t="shared" si="33"/>
        <v>2014</v>
      </c>
    </row>
    <row r="1079" spans="1:18" ht="45" x14ac:dyDescent="0.25">
      <c r="A1079" s="3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10" t="s">
        <v>8331</v>
      </c>
      <c r="P1079" s="3" t="s">
        <v>8332</v>
      </c>
      <c r="Q1079" s="11">
        <f t="shared" si="32"/>
        <v>42353.16679398148</v>
      </c>
      <c r="R1079" s="3">
        <f t="shared" si="33"/>
        <v>2015</v>
      </c>
    </row>
    <row r="1080" spans="1:18" ht="60" x14ac:dyDescent="0.25">
      <c r="A1080" s="3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10" t="s">
        <v>8331</v>
      </c>
      <c r="P1080" s="3" t="s">
        <v>8332</v>
      </c>
      <c r="Q1080" s="11">
        <f t="shared" si="32"/>
        <v>40701.195844907408</v>
      </c>
      <c r="R1080" s="3">
        <f t="shared" si="33"/>
        <v>2011</v>
      </c>
    </row>
    <row r="1081" spans="1:18" ht="60" x14ac:dyDescent="0.25">
      <c r="A1081" s="3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10" t="s">
        <v>8331</v>
      </c>
      <c r="P1081" s="3" t="s">
        <v>8332</v>
      </c>
      <c r="Q1081" s="11">
        <f t="shared" si="32"/>
        <v>42479.566388888896</v>
      </c>
      <c r="R1081" s="3">
        <f t="shared" si="33"/>
        <v>2016</v>
      </c>
    </row>
    <row r="1082" spans="1:18" ht="45" x14ac:dyDescent="0.25">
      <c r="A1082" s="3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10" t="s">
        <v>8331</v>
      </c>
      <c r="P1082" s="3" t="s">
        <v>8332</v>
      </c>
      <c r="Q1082" s="11">
        <f t="shared" si="32"/>
        <v>41740.138113425928</v>
      </c>
      <c r="R1082" s="3">
        <f t="shared" si="33"/>
        <v>2014</v>
      </c>
    </row>
    <row r="1083" spans="1:18" ht="45" x14ac:dyDescent="0.25">
      <c r="A1083" s="3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10" t="s">
        <v>8331</v>
      </c>
      <c r="P1083" s="3" t="s">
        <v>8332</v>
      </c>
      <c r="Q1083" s="11">
        <f t="shared" si="32"/>
        <v>42002.926990740743</v>
      </c>
      <c r="R1083" s="3">
        <f t="shared" si="33"/>
        <v>2014</v>
      </c>
    </row>
    <row r="1084" spans="1:18" ht="45" x14ac:dyDescent="0.25">
      <c r="A1084" s="3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10" t="s">
        <v>8331</v>
      </c>
      <c r="P1084" s="3" t="s">
        <v>8332</v>
      </c>
      <c r="Q1084" s="11">
        <f t="shared" si="32"/>
        <v>41101.906111111115</v>
      </c>
      <c r="R1084" s="3">
        <f t="shared" si="33"/>
        <v>2012</v>
      </c>
    </row>
    <row r="1085" spans="1:18" ht="60" x14ac:dyDescent="0.25">
      <c r="A1085" s="3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10" t="s">
        <v>8331</v>
      </c>
      <c r="P1085" s="3" t="s">
        <v>8332</v>
      </c>
      <c r="Q1085" s="11">
        <f t="shared" si="32"/>
        <v>41793.659525462965</v>
      </c>
      <c r="R1085" s="3">
        <f t="shared" si="33"/>
        <v>2014</v>
      </c>
    </row>
    <row r="1086" spans="1:18" x14ac:dyDescent="0.25">
      <c r="A1086" s="3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10" t="s">
        <v>8331</v>
      </c>
      <c r="P1086" s="3" t="s">
        <v>8332</v>
      </c>
      <c r="Q1086" s="11">
        <f t="shared" si="32"/>
        <v>41829.912083333329</v>
      </c>
      <c r="R1086" s="3">
        <f t="shared" si="33"/>
        <v>2014</v>
      </c>
    </row>
    <row r="1087" spans="1:18" ht="45" x14ac:dyDescent="0.25">
      <c r="A1087" s="3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10" t="s">
        <v>8331</v>
      </c>
      <c r="P1087" s="3" t="s">
        <v>8332</v>
      </c>
      <c r="Q1087" s="11">
        <f t="shared" si="32"/>
        <v>42413.671006944445</v>
      </c>
      <c r="R1087" s="3">
        <f t="shared" si="33"/>
        <v>2016</v>
      </c>
    </row>
    <row r="1088" spans="1:18" x14ac:dyDescent="0.25">
      <c r="A1088" s="3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10" t="s">
        <v>8331</v>
      </c>
      <c r="P1088" s="3" t="s">
        <v>8332</v>
      </c>
      <c r="Q1088" s="11">
        <f t="shared" si="32"/>
        <v>41845.866793981484</v>
      </c>
      <c r="R1088" s="3">
        <f t="shared" si="33"/>
        <v>2014</v>
      </c>
    </row>
    <row r="1089" spans="1:18" ht="60" x14ac:dyDescent="0.25">
      <c r="A1089" s="3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10" t="s">
        <v>8331</v>
      </c>
      <c r="P1089" s="3" t="s">
        <v>8332</v>
      </c>
      <c r="Q1089" s="11">
        <f t="shared" si="32"/>
        <v>41775.713969907411</v>
      </c>
      <c r="R1089" s="3">
        <f t="shared" si="33"/>
        <v>2014</v>
      </c>
    </row>
    <row r="1090" spans="1:18" ht="45" x14ac:dyDescent="0.25">
      <c r="A1090" s="3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10" t="s">
        <v>8331</v>
      </c>
      <c r="P1090" s="3" t="s">
        <v>8332</v>
      </c>
      <c r="Q1090" s="11">
        <f t="shared" si="32"/>
        <v>41723.799386574072</v>
      </c>
      <c r="R1090" s="3">
        <f t="shared" si="33"/>
        <v>2014</v>
      </c>
    </row>
    <row r="1091" spans="1:18" ht="30" x14ac:dyDescent="0.25">
      <c r="A1091" s="3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10" t="s">
        <v>8331</v>
      </c>
      <c r="P1091" s="3" t="s">
        <v>8332</v>
      </c>
      <c r="Q1091" s="11">
        <f t="shared" ref="Q1091:Q1154" si="34">(((J1091/60)/60)/24)+DATE(1970,1,1)</f>
        <v>42151.189525462964</v>
      </c>
      <c r="R1091" s="3">
        <f t="shared" ref="R1091:R1154" si="35">YEAR(Q1091)</f>
        <v>2015</v>
      </c>
    </row>
    <row r="1092" spans="1:18" ht="60" x14ac:dyDescent="0.25">
      <c r="A1092" s="3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10" t="s">
        <v>8331</v>
      </c>
      <c r="P1092" s="3" t="s">
        <v>8332</v>
      </c>
      <c r="Q1092" s="11">
        <f t="shared" si="34"/>
        <v>42123.185798611114</v>
      </c>
      <c r="R1092" s="3">
        <f t="shared" si="35"/>
        <v>2015</v>
      </c>
    </row>
    <row r="1093" spans="1:18" ht="60" x14ac:dyDescent="0.25">
      <c r="A1093" s="3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10" t="s">
        <v>8331</v>
      </c>
      <c r="P1093" s="3" t="s">
        <v>8332</v>
      </c>
      <c r="Q1093" s="11">
        <f t="shared" si="34"/>
        <v>42440.820277777777</v>
      </c>
      <c r="R1093" s="3">
        <f t="shared" si="35"/>
        <v>2016</v>
      </c>
    </row>
    <row r="1094" spans="1:18" ht="60" x14ac:dyDescent="0.25">
      <c r="A1094" s="3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10" t="s">
        <v>8331</v>
      </c>
      <c r="P1094" s="3" t="s">
        <v>8332</v>
      </c>
      <c r="Q1094" s="11">
        <f t="shared" si="34"/>
        <v>41250.025902777779</v>
      </c>
      <c r="R1094" s="3">
        <f t="shared" si="35"/>
        <v>2012</v>
      </c>
    </row>
    <row r="1095" spans="1:18" ht="45" x14ac:dyDescent="0.25">
      <c r="A1095" s="3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10" t="s">
        <v>8331</v>
      </c>
      <c r="P1095" s="3" t="s">
        <v>8332</v>
      </c>
      <c r="Q1095" s="11">
        <f t="shared" si="34"/>
        <v>42396.973807870367</v>
      </c>
      <c r="R1095" s="3">
        <f t="shared" si="35"/>
        <v>2016</v>
      </c>
    </row>
    <row r="1096" spans="1:18" ht="60" x14ac:dyDescent="0.25">
      <c r="A1096" s="3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10" t="s">
        <v>8331</v>
      </c>
      <c r="P1096" s="3" t="s">
        <v>8332</v>
      </c>
      <c r="Q1096" s="11">
        <f t="shared" si="34"/>
        <v>40795.713344907403</v>
      </c>
      <c r="R1096" s="3">
        <f t="shared" si="35"/>
        <v>2011</v>
      </c>
    </row>
    <row r="1097" spans="1:18" ht="60" x14ac:dyDescent="0.25">
      <c r="A1097" s="3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10" t="s">
        <v>8331</v>
      </c>
      <c r="P1097" s="3" t="s">
        <v>8332</v>
      </c>
      <c r="Q1097" s="11">
        <f t="shared" si="34"/>
        <v>41486.537268518521</v>
      </c>
      <c r="R1097" s="3">
        <f t="shared" si="35"/>
        <v>2013</v>
      </c>
    </row>
    <row r="1098" spans="1:18" ht="60" x14ac:dyDescent="0.25">
      <c r="A1098" s="3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10" t="s">
        <v>8331</v>
      </c>
      <c r="P1098" s="3" t="s">
        <v>8332</v>
      </c>
      <c r="Q1098" s="11">
        <f t="shared" si="34"/>
        <v>41885.51798611111</v>
      </c>
      <c r="R1098" s="3">
        <f t="shared" si="35"/>
        <v>2014</v>
      </c>
    </row>
    <row r="1099" spans="1:18" ht="45" x14ac:dyDescent="0.25">
      <c r="A1099" s="3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10" t="s">
        <v>8331</v>
      </c>
      <c r="P1099" s="3" t="s">
        <v>8332</v>
      </c>
      <c r="Q1099" s="11">
        <f t="shared" si="34"/>
        <v>41660.792557870373</v>
      </c>
      <c r="R1099" s="3">
        <f t="shared" si="35"/>
        <v>2014</v>
      </c>
    </row>
    <row r="1100" spans="1:18" ht="30" x14ac:dyDescent="0.25">
      <c r="A1100" s="3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10" t="s">
        <v>8331</v>
      </c>
      <c r="P1100" s="3" t="s">
        <v>8332</v>
      </c>
      <c r="Q1100" s="11">
        <f t="shared" si="34"/>
        <v>41712.762673611112</v>
      </c>
      <c r="R1100" s="3">
        <f t="shared" si="35"/>
        <v>2014</v>
      </c>
    </row>
    <row r="1101" spans="1:18" ht="60" x14ac:dyDescent="0.25">
      <c r="A1101" s="3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10" t="s">
        <v>8331</v>
      </c>
      <c r="P1101" s="3" t="s">
        <v>8332</v>
      </c>
      <c r="Q1101" s="11">
        <f t="shared" si="34"/>
        <v>42107.836435185185</v>
      </c>
      <c r="R1101" s="3">
        <f t="shared" si="35"/>
        <v>2015</v>
      </c>
    </row>
    <row r="1102" spans="1:18" ht="45" x14ac:dyDescent="0.25">
      <c r="A1102" s="3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10" t="s">
        <v>8331</v>
      </c>
      <c r="P1102" s="3" t="s">
        <v>8332</v>
      </c>
      <c r="Q1102" s="11">
        <f t="shared" si="34"/>
        <v>42384.110775462963</v>
      </c>
      <c r="R1102" s="3">
        <f t="shared" si="35"/>
        <v>2016</v>
      </c>
    </row>
    <row r="1103" spans="1:18" ht="45" x14ac:dyDescent="0.25">
      <c r="A1103" s="3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10" t="s">
        <v>8331</v>
      </c>
      <c r="P1103" s="3" t="s">
        <v>8332</v>
      </c>
      <c r="Q1103" s="11">
        <f t="shared" si="34"/>
        <v>42538.77243055556</v>
      </c>
      <c r="R1103" s="3">
        <f t="shared" si="35"/>
        <v>2016</v>
      </c>
    </row>
    <row r="1104" spans="1:18" ht="60" x14ac:dyDescent="0.25">
      <c r="A1104" s="3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10" t="s">
        <v>8331</v>
      </c>
      <c r="P1104" s="3" t="s">
        <v>8332</v>
      </c>
      <c r="Q1104" s="11">
        <f t="shared" si="34"/>
        <v>41577.045428240745</v>
      </c>
      <c r="R1104" s="3">
        <f t="shared" si="35"/>
        <v>2013</v>
      </c>
    </row>
    <row r="1105" spans="1:18" ht="45" x14ac:dyDescent="0.25">
      <c r="A1105" s="3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10" t="s">
        <v>8331</v>
      </c>
      <c r="P1105" s="3" t="s">
        <v>8332</v>
      </c>
      <c r="Q1105" s="11">
        <f t="shared" si="34"/>
        <v>42479.22210648148</v>
      </c>
      <c r="R1105" s="3">
        <f t="shared" si="35"/>
        <v>2016</v>
      </c>
    </row>
    <row r="1106" spans="1:18" ht="60" x14ac:dyDescent="0.25">
      <c r="A1106" s="3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10" t="s">
        <v>8331</v>
      </c>
      <c r="P1106" s="3" t="s">
        <v>8332</v>
      </c>
      <c r="Q1106" s="11">
        <f t="shared" si="34"/>
        <v>41771.40996527778</v>
      </c>
      <c r="R1106" s="3">
        <f t="shared" si="35"/>
        <v>2014</v>
      </c>
    </row>
    <row r="1107" spans="1:18" ht="60" x14ac:dyDescent="0.25">
      <c r="A1107" s="3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10" t="s">
        <v>8331</v>
      </c>
      <c r="P1107" s="3" t="s">
        <v>8332</v>
      </c>
      <c r="Q1107" s="11">
        <f t="shared" si="34"/>
        <v>41692.135729166665</v>
      </c>
      <c r="R1107" s="3">
        <f t="shared" si="35"/>
        <v>2014</v>
      </c>
    </row>
    <row r="1108" spans="1:18" ht="45" x14ac:dyDescent="0.25">
      <c r="A1108" s="3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10" t="s">
        <v>8331</v>
      </c>
      <c r="P1108" s="3" t="s">
        <v>8332</v>
      </c>
      <c r="Q1108" s="11">
        <f t="shared" si="34"/>
        <v>40973.740451388891</v>
      </c>
      <c r="R1108" s="3">
        <f t="shared" si="35"/>
        <v>2012</v>
      </c>
    </row>
    <row r="1109" spans="1:18" ht="60" x14ac:dyDescent="0.25">
      <c r="A1109" s="3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10" t="s">
        <v>8331</v>
      </c>
      <c r="P1109" s="3" t="s">
        <v>8332</v>
      </c>
      <c r="Q1109" s="11">
        <f t="shared" si="34"/>
        <v>41813.861388888887</v>
      </c>
      <c r="R1109" s="3">
        <f t="shared" si="35"/>
        <v>2014</v>
      </c>
    </row>
    <row r="1110" spans="1:18" ht="60" x14ac:dyDescent="0.25">
      <c r="A1110" s="3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10" t="s">
        <v>8331</v>
      </c>
      <c r="P1110" s="3" t="s">
        <v>8332</v>
      </c>
      <c r="Q1110" s="11">
        <f t="shared" si="34"/>
        <v>40952.636979166666</v>
      </c>
      <c r="R1110" s="3">
        <f t="shared" si="35"/>
        <v>2012</v>
      </c>
    </row>
    <row r="1111" spans="1:18" ht="60" x14ac:dyDescent="0.25">
      <c r="A1111" s="3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10" t="s">
        <v>8331</v>
      </c>
      <c r="P1111" s="3" t="s">
        <v>8332</v>
      </c>
      <c r="Q1111" s="11">
        <f t="shared" si="34"/>
        <v>42662.752199074079</v>
      </c>
      <c r="R1111" s="3">
        <f t="shared" si="35"/>
        <v>2016</v>
      </c>
    </row>
    <row r="1112" spans="1:18" ht="60" x14ac:dyDescent="0.25">
      <c r="A1112" s="3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10" t="s">
        <v>8331</v>
      </c>
      <c r="P1112" s="3" t="s">
        <v>8332</v>
      </c>
      <c r="Q1112" s="11">
        <f t="shared" si="34"/>
        <v>41220.933124999996</v>
      </c>
      <c r="R1112" s="3">
        <f t="shared" si="35"/>
        <v>2012</v>
      </c>
    </row>
    <row r="1113" spans="1:18" ht="60" x14ac:dyDescent="0.25">
      <c r="A1113" s="3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10" t="s">
        <v>8331</v>
      </c>
      <c r="P1113" s="3" t="s">
        <v>8332</v>
      </c>
      <c r="Q1113" s="11">
        <f t="shared" si="34"/>
        <v>42347.203587962969</v>
      </c>
      <c r="R1113" s="3">
        <f t="shared" si="35"/>
        <v>2015</v>
      </c>
    </row>
    <row r="1114" spans="1:18" ht="45" x14ac:dyDescent="0.25">
      <c r="A1114" s="3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10" t="s">
        <v>8331</v>
      </c>
      <c r="P1114" s="3" t="s">
        <v>8332</v>
      </c>
      <c r="Q1114" s="11">
        <f t="shared" si="34"/>
        <v>41963.759386574078</v>
      </c>
      <c r="R1114" s="3">
        <f t="shared" si="35"/>
        <v>2014</v>
      </c>
    </row>
    <row r="1115" spans="1:18" ht="60" x14ac:dyDescent="0.25">
      <c r="A1115" s="3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10" t="s">
        <v>8331</v>
      </c>
      <c r="P1115" s="3" t="s">
        <v>8332</v>
      </c>
      <c r="Q1115" s="11">
        <f t="shared" si="34"/>
        <v>41835.977083333331</v>
      </c>
      <c r="R1115" s="3">
        <f t="shared" si="35"/>
        <v>2014</v>
      </c>
    </row>
    <row r="1116" spans="1:18" ht="60" x14ac:dyDescent="0.25">
      <c r="A1116" s="3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10" t="s">
        <v>8331</v>
      </c>
      <c r="P1116" s="3" t="s">
        <v>8332</v>
      </c>
      <c r="Q1116" s="11">
        <f t="shared" si="34"/>
        <v>41526.345914351856</v>
      </c>
      <c r="R1116" s="3">
        <f t="shared" si="35"/>
        <v>2013</v>
      </c>
    </row>
    <row r="1117" spans="1:18" ht="60" x14ac:dyDescent="0.25">
      <c r="A1117" s="3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10" t="s">
        <v>8331</v>
      </c>
      <c r="P1117" s="3" t="s">
        <v>8332</v>
      </c>
      <c r="Q1117" s="11">
        <f t="shared" si="34"/>
        <v>42429.695543981477</v>
      </c>
      <c r="R1117" s="3">
        <f t="shared" si="35"/>
        <v>2016</v>
      </c>
    </row>
    <row r="1118" spans="1:18" ht="45" x14ac:dyDescent="0.25">
      <c r="A1118" s="3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10" t="s">
        <v>8331</v>
      </c>
      <c r="P1118" s="3" t="s">
        <v>8332</v>
      </c>
      <c r="Q1118" s="11">
        <f t="shared" si="34"/>
        <v>41009.847314814811</v>
      </c>
      <c r="R1118" s="3">
        <f t="shared" si="35"/>
        <v>2012</v>
      </c>
    </row>
    <row r="1119" spans="1:18" ht="45" x14ac:dyDescent="0.25">
      <c r="A1119" s="3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10" t="s">
        <v>8331</v>
      </c>
      <c r="P1119" s="3" t="s">
        <v>8332</v>
      </c>
      <c r="Q1119" s="11">
        <f t="shared" si="34"/>
        <v>42333.598530092597</v>
      </c>
      <c r="R1119" s="3">
        <f t="shared" si="35"/>
        <v>2015</v>
      </c>
    </row>
    <row r="1120" spans="1:18" ht="60" x14ac:dyDescent="0.25">
      <c r="A1120" s="3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10" t="s">
        <v>8331</v>
      </c>
      <c r="P1120" s="3" t="s">
        <v>8332</v>
      </c>
      <c r="Q1120" s="11">
        <f t="shared" si="34"/>
        <v>41704.16642361111</v>
      </c>
      <c r="R1120" s="3">
        <f t="shared" si="35"/>
        <v>2014</v>
      </c>
    </row>
    <row r="1121" spans="1:18" ht="60" x14ac:dyDescent="0.25">
      <c r="A1121" s="3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10" t="s">
        <v>8331</v>
      </c>
      <c r="P1121" s="3" t="s">
        <v>8332</v>
      </c>
      <c r="Q1121" s="11">
        <f t="shared" si="34"/>
        <v>41722.792407407411</v>
      </c>
      <c r="R1121" s="3">
        <f t="shared" si="35"/>
        <v>2014</v>
      </c>
    </row>
    <row r="1122" spans="1:18" ht="45" x14ac:dyDescent="0.25">
      <c r="A1122" s="3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10" t="s">
        <v>8331</v>
      </c>
      <c r="P1122" s="3" t="s">
        <v>8332</v>
      </c>
      <c r="Q1122" s="11">
        <f t="shared" si="34"/>
        <v>40799.872685185182</v>
      </c>
      <c r="R1122" s="3">
        <f t="shared" si="35"/>
        <v>2011</v>
      </c>
    </row>
    <row r="1123" spans="1:18" ht="45" x14ac:dyDescent="0.25">
      <c r="A1123" s="3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10" t="s">
        <v>8331</v>
      </c>
      <c r="P1123" s="3" t="s">
        <v>8332</v>
      </c>
      <c r="Q1123" s="11">
        <f t="shared" si="34"/>
        <v>42412.934212962966</v>
      </c>
      <c r="R1123" s="3">
        <f t="shared" si="35"/>
        <v>2016</v>
      </c>
    </row>
    <row r="1124" spans="1:18" ht="60" x14ac:dyDescent="0.25">
      <c r="A1124" s="3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10" t="s">
        <v>8331</v>
      </c>
      <c r="P1124" s="3" t="s">
        <v>8332</v>
      </c>
      <c r="Q1124" s="11">
        <f t="shared" si="34"/>
        <v>41410.703993055555</v>
      </c>
      <c r="R1124" s="3">
        <f t="shared" si="35"/>
        <v>2013</v>
      </c>
    </row>
    <row r="1125" spans="1:18" ht="60" x14ac:dyDescent="0.25">
      <c r="A1125" s="3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10" t="s">
        <v>8331</v>
      </c>
      <c r="P1125" s="3" t="s">
        <v>8332</v>
      </c>
      <c r="Q1125" s="11">
        <f t="shared" si="34"/>
        <v>41718.5237037037</v>
      </c>
      <c r="R1125" s="3">
        <f t="shared" si="35"/>
        <v>2014</v>
      </c>
    </row>
    <row r="1126" spans="1:18" ht="60" x14ac:dyDescent="0.25">
      <c r="A1126" s="3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10" t="s">
        <v>8331</v>
      </c>
      <c r="P1126" s="3" t="s">
        <v>8333</v>
      </c>
      <c r="Q1126" s="11">
        <f t="shared" si="34"/>
        <v>42094.667256944449</v>
      </c>
      <c r="R1126" s="3">
        <f t="shared" si="35"/>
        <v>2015</v>
      </c>
    </row>
    <row r="1127" spans="1:18" ht="60" x14ac:dyDescent="0.25">
      <c r="A1127" s="3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10" t="s">
        <v>8331</v>
      </c>
      <c r="P1127" s="3" t="s">
        <v>8333</v>
      </c>
      <c r="Q1127" s="11">
        <f t="shared" si="34"/>
        <v>42212.624189814815</v>
      </c>
      <c r="R1127" s="3">
        <f t="shared" si="35"/>
        <v>2015</v>
      </c>
    </row>
    <row r="1128" spans="1:18" ht="45" x14ac:dyDescent="0.25">
      <c r="A1128" s="3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10" t="s">
        <v>8331</v>
      </c>
      <c r="P1128" s="3" t="s">
        <v>8333</v>
      </c>
      <c r="Q1128" s="11">
        <f t="shared" si="34"/>
        <v>42535.327476851846</v>
      </c>
      <c r="R1128" s="3">
        <f t="shared" si="35"/>
        <v>2016</v>
      </c>
    </row>
    <row r="1129" spans="1:18" ht="60" x14ac:dyDescent="0.25">
      <c r="A1129" s="3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10" t="s">
        <v>8331</v>
      </c>
      <c r="P1129" s="3" t="s">
        <v>8333</v>
      </c>
      <c r="Q1129" s="11">
        <f t="shared" si="34"/>
        <v>41926.854166666664</v>
      </c>
      <c r="R1129" s="3">
        <f t="shared" si="35"/>
        <v>2014</v>
      </c>
    </row>
    <row r="1130" spans="1:18" x14ac:dyDescent="0.25">
      <c r="A1130" s="3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10" t="s">
        <v>8331</v>
      </c>
      <c r="P1130" s="3" t="s">
        <v>8333</v>
      </c>
      <c r="Q1130" s="11">
        <f t="shared" si="34"/>
        <v>41828.649502314816</v>
      </c>
      <c r="R1130" s="3">
        <f t="shared" si="35"/>
        <v>2014</v>
      </c>
    </row>
    <row r="1131" spans="1:18" ht="45" x14ac:dyDescent="0.25">
      <c r="A1131" s="3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10" t="s">
        <v>8331</v>
      </c>
      <c r="P1131" s="3" t="s">
        <v>8333</v>
      </c>
      <c r="Q1131" s="11">
        <f t="shared" si="34"/>
        <v>42496.264965277776</v>
      </c>
      <c r="R1131" s="3">
        <f t="shared" si="35"/>
        <v>2016</v>
      </c>
    </row>
    <row r="1132" spans="1:18" ht="60" x14ac:dyDescent="0.25">
      <c r="A1132" s="3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10" t="s">
        <v>8331</v>
      </c>
      <c r="P1132" s="3" t="s">
        <v>8333</v>
      </c>
      <c r="Q1132" s="11">
        <f t="shared" si="34"/>
        <v>41908.996527777781</v>
      </c>
      <c r="R1132" s="3">
        <f t="shared" si="35"/>
        <v>2014</v>
      </c>
    </row>
    <row r="1133" spans="1:18" ht="60" x14ac:dyDescent="0.25">
      <c r="A1133" s="3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10" t="s">
        <v>8331</v>
      </c>
      <c r="P1133" s="3" t="s">
        <v>8333</v>
      </c>
      <c r="Q1133" s="11">
        <f t="shared" si="34"/>
        <v>42332.908194444448</v>
      </c>
      <c r="R1133" s="3">
        <f t="shared" si="35"/>
        <v>2015</v>
      </c>
    </row>
    <row r="1134" spans="1:18" ht="45" x14ac:dyDescent="0.25">
      <c r="A1134" s="3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10" t="s">
        <v>8331</v>
      </c>
      <c r="P1134" s="3" t="s">
        <v>8333</v>
      </c>
      <c r="Q1134" s="11">
        <f t="shared" si="34"/>
        <v>42706.115405092598</v>
      </c>
      <c r="R1134" s="3">
        <f t="shared" si="35"/>
        <v>2016</v>
      </c>
    </row>
    <row r="1135" spans="1:18" ht="60" x14ac:dyDescent="0.25">
      <c r="A1135" s="3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10" t="s">
        <v>8331</v>
      </c>
      <c r="P1135" s="3" t="s">
        <v>8333</v>
      </c>
      <c r="Q1135" s="11">
        <f t="shared" si="34"/>
        <v>41821.407187500001</v>
      </c>
      <c r="R1135" s="3">
        <f t="shared" si="35"/>
        <v>2014</v>
      </c>
    </row>
    <row r="1136" spans="1:18" ht="45" x14ac:dyDescent="0.25">
      <c r="A1136" s="3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10" t="s">
        <v>8331</v>
      </c>
      <c r="P1136" s="3" t="s">
        <v>8333</v>
      </c>
      <c r="Q1136" s="11">
        <f t="shared" si="34"/>
        <v>41958.285046296296</v>
      </c>
      <c r="R1136" s="3">
        <f t="shared" si="35"/>
        <v>2014</v>
      </c>
    </row>
    <row r="1137" spans="1:18" ht="60" x14ac:dyDescent="0.25">
      <c r="A1137" s="3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10" t="s">
        <v>8331</v>
      </c>
      <c r="P1137" s="3" t="s">
        <v>8333</v>
      </c>
      <c r="Q1137" s="11">
        <f t="shared" si="34"/>
        <v>42558.989513888882</v>
      </c>
      <c r="R1137" s="3">
        <f t="shared" si="35"/>
        <v>2016</v>
      </c>
    </row>
    <row r="1138" spans="1:18" ht="45" x14ac:dyDescent="0.25">
      <c r="A1138" s="3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10" t="s">
        <v>8331</v>
      </c>
      <c r="P1138" s="3" t="s">
        <v>8333</v>
      </c>
      <c r="Q1138" s="11">
        <f t="shared" si="34"/>
        <v>42327.671631944439</v>
      </c>
      <c r="R1138" s="3">
        <f t="shared" si="35"/>
        <v>2015</v>
      </c>
    </row>
    <row r="1139" spans="1:18" ht="60" x14ac:dyDescent="0.25">
      <c r="A1139" s="3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10" t="s">
        <v>8331</v>
      </c>
      <c r="P1139" s="3" t="s">
        <v>8333</v>
      </c>
      <c r="Q1139" s="11">
        <f t="shared" si="34"/>
        <v>42453.819687499999</v>
      </c>
      <c r="R1139" s="3">
        <f t="shared" si="35"/>
        <v>2016</v>
      </c>
    </row>
    <row r="1140" spans="1:18" ht="60" x14ac:dyDescent="0.25">
      <c r="A1140" s="3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10" t="s">
        <v>8331</v>
      </c>
      <c r="P1140" s="3" t="s">
        <v>8333</v>
      </c>
      <c r="Q1140" s="11">
        <f t="shared" si="34"/>
        <v>42736.9066087963</v>
      </c>
      <c r="R1140" s="3">
        <f t="shared" si="35"/>
        <v>2017</v>
      </c>
    </row>
    <row r="1141" spans="1:18" ht="60" x14ac:dyDescent="0.25">
      <c r="A1141" s="3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10" t="s">
        <v>8331</v>
      </c>
      <c r="P1141" s="3" t="s">
        <v>8333</v>
      </c>
      <c r="Q1141" s="11">
        <f t="shared" si="34"/>
        <v>41975.347523148142</v>
      </c>
      <c r="R1141" s="3">
        <f t="shared" si="35"/>
        <v>2014</v>
      </c>
    </row>
    <row r="1142" spans="1:18" ht="45" x14ac:dyDescent="0.25">
      <c r="A1142" s="3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10" t="s">
        <v>8331</v>
      </c>
      <c r="P1142" s="3" t="s">
        <v>8333</v>
      </c>
      <c r="Q1142" s="11">
        <f t="shared" si="34"/>
        <v>42192.462048611109</v>
      </c>
      <c r="R1142" s="3">
        <f t="shared" si="35"/>
        <v>2015</v>
      </c>
    </row>
    <row r="1143" spans="1:18" x14ac:dyDescent="0.25">
      <c r="A1143" s="3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10" t="s">
        <v>8331</v>
      </c>
      <c r="P1143" s="3" t="s">
        <v>8333</v>
      </c>
      <c r="Q1143" s="11">
        <f t="shared" si="34"/>
        <v>42164.699652777781</v>
      </c>
      <c r="R1143" s="3">
        <f t="shared" si="35"/>
        <v>2015</v>
      </c>
    </row>
    <row r="1144" spans="1:18" ht="45" x14ac:dyDescent="0.25">
      <c r="A1144" s="3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10" t="s">
        <v>8331</v>
      </c>
      <c r="P1144" s="3" t="s">
        <v>8333</v>
      </c>
      <c r="Q1144" s="11">
        <f t="shared" si="34"/>
        <v>42022.006099537044</v>
      </c>
      <c r="R1144" s="3">
        <f t="shared" si="35"/>
        <v>2015</v>
      </c>
    </row>
    <row r="1145" spans="1:18" ht="60" x14ac:dyDescent="0.25">
      <c r="A1145" s="3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10" t="s">
        <v>8331</v>
      </c>
      <c r="P1145" s="3" t="s">
        <v>8333</v>
      </c>
      <c r="Q1145" s="11">
        <f t="shared" si="34"/>
        <v>42325.19358796296</v>
      </c>
      <c r="R1145" s="3">
        <f t="shared" si="35"/>
        <v>2015</v>
      </c>
    </row>
    <row r="1146" spans="1:18" ht="45" x14ac:dyDescent="0.25">
      <c r="A1146" s="3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10" t="s">
        <v>8334</v>
      </c>
      <c r="P1146" s="3" t="s">
        <v>8335</v>
      </c>
      <c r="Q1146" s="11">
        <f t="shared" si="34"/>
        <v>42093.181944444441</v>
      </c>
      <c r="R1146" s="3">
        <f t="shared" si="35"/>
        <v>2015</v>
      </c>
    </row>
    <row r="1147" spans="1:18" ht="45" x14ac:dyDescent="0.25">
      <c r="A1147" s="3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10" t="s">
        <v>8334</v>
      </c>
      <c r="P1147" s="3" t="s">
        <v>8335</v>
      </c>
      <c r="Q1147" s="11">
        <f t="shared" si="34"/>
        <v>41854.747592592597</v>
      </c>
      <c r="R1147" s="3">
        <f t="shared" si="35"/>
        <v>2014</v>
      </c>
    </row>
    <row r="1148" spans="1:18" ht="45" x14ac:dyDescent="0.25">
      <c r="A1148" s="3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10" t="s">
        <v>8334</v>
      </c>
      <c r="P1148" s="3" t="s">
        <v>8335</v>
      </c>
      <c r="Q1148" s="11">
        <f t="shared" si="34"/>
        <v>41723.9533912037</v>
      </c>
      <c r="R1148" s="3">
        <f t="shared" si="35"/>
        <v>2014</v>
      </c>
    </row>
    <row r="1149" spans="1:18" ht="60" x14ac:dyDescent="0.25">
      <c r="A1149" s="3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10" t="s">
        <v>8334</v>
      </c>
      <c r="P1149" s="3" t="s">
        <v>8335</v>
      </c>
      <c r="Q1149" s="11">
        <f t="shared" si="34"/>
        <v>41871.972025462965</v>
      </c>
      <c r="R1149" s="3">
        <f t="shared" si="35"/>
        <v>2014</v>
      </c>
    </row>
    <row r="1150" spans="1:18" ht="30" x14ac:dyDescent="0.25">
      <c r="A1150" s="3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10" t="s">
        <v>8334</v>
      </c>
      <c r="P1150" s="3" t="s">
        <v>8335</v>
      </c>
      <c r="Q1150" s="11">
        <f t="shared" si="34"/>
        <v>42675.171076388884</v>
      </c>
      <c r="R1150" s="3">
        <f t="shared" si="35"/>
        <v>2016</v>
      </c>
    </row>
    <row r="1151" spans="1:18" ht="30" x14ac:dyDescent="0.25">
      <c r="A1151" s="3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10" t="s">
        <v>8334</v>
      </c>
      <c r="P1151" s="3" t="s">
        <v>8335</v>
      </c>
      <c r="Q1151" s="11">
        <f t="shared" si="34"/>
        <v>42507.71025462963</v>
      </c>
      <c r="R1151" s="3">
        <f t="shared" si="35"/>
        <v>2016</v>
      </c>
    </row>
    <row r="1152" spans="1:18" ht="30" x14ac:dyDescent="0.25">
      <c r="A1152" s="3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10" t="s">
        <v>8334</v>
      </c>
      <c r="P1152" s="3" t="s">
        <v>8335</v>
      </c>
      <c r="Q1152" s="11">
        <f t="shared" si="34"/>
        <v>42317.954571759255</v>
      </c>
      <c r="R1152" s="3">
        <f t="shared" si="35"/>
        <v>2015</v>
      </c>
    </row>
    <row r="1153" spans="1:18" ht="60" x14ac:dyDescent="0.25">
      <c r="A1153" s="3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10" t="s">
        <v>8334</v>
      </c>
      <c r="P1153" s="3" t="s">
        <v>8335</v>
      </c>
      <c r="Q1153" s="11">
        <f t="shared" si="34"/>
        <v>42224.102581018517</v>
      </c>
      <c r="R1153" s="3">
        <f t="shared" si="35"/>
        <v>2015</v>
      </c>
    </row>
    <row r="1154" spans="1:18" x14ac:dyDescent="0.25">
      <c r="A1154" s="3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10" t="s">
        <v>8334</v>
      </c>
      <c r="P1154" s="3" t="s">
        <v>8335</v>
      </c>
      <c r="Q1154" s="11">
        <f t="shared" si="34"/>
        <v>42109.709629629629</v>
      </c>
      <c r="R1154" s="3">
        <f t="shared" si="35"/>
        <v>2015</v>
      </c>
    </row>
    <row r="1155" spans="1:18" ht="30" x14ac:dyDescent="0.25">
      <c r="A1155" s="3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10" t="s">
        <v>8334</v>
      </c>
      <c r="P1155" s="3" t="s">
        <v>8335</v>
      </c>
      <c r="Q1155" s="11">
        <f t="shared" ref="Q1155:Q1218" si="36">(((J1155/60)/60)/24)+DATE(1970,1,1)</f>
        <v>42143.714178240742</v>
      </c>
      <c r="R1155" s="3">
        <f t="shared" ref="R1155:R1218" si="37">YEAR(Q1155)</f>
        <v>2015</v>
      </c>
    </row>
    <row r="1156" spans="1:18" ht="45" x14ac:dyDescent="0.25">
      <c r="A1156" s="3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10" t="s">
        <v>8334</v>
      </c>
      <c r="P1156" s="3" t="s">
        <v>8335</v>
      </c>
      <c r="Q1156" s="11">
        <f t="shared" si="36"/>
        <v>42223.108865740738</v>
      </c>
      <c r="R1156" s="3">
        <f t="shared" si="37"/>
        <v>2015</v>
      </c>
    </row>
    <row r="1157" spans="1:18" ht="60" x14ac:dyDescent="0.25">
      <c r="A1157" s="3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10" t="s">
        <v>8334</v>
      </c>
      <c r="P1157" s="3" t="s">
        <v>8335</v>
      </c>
      <c r="Q1157" s="11">
        <f t="shared" si="36"/>
        <v>41835.763981481483</v>
      </c>
      <c r="R1157" s="3">
        <f t="shared" si="37"/>
        <v>2014</v>
      </c>
    </row>
    <row r="1158" spans="1:18" ht="45" x14ac:dyDescent="0.25">
      <c r="A1158" s="3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10" t="s">
        <v>8334</v>
      </c>
      <c r="P1158" s="3" t="s">
        <v>8335</v>
      </c>
      <c r="Q1158" s="11">
        <f t="shared" si="36"/>
        <v>42029.07131944444</v>
      </c>
      <c r="R1158" s="3">
        <f t="shared" si="37"/>
        <v>2015</v>
      </c>
    </row>
    <row r="1159" spans="1:18" ht="60" x14ac:dyDescent="0.25">
      <c r="A1159" s="3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10" t="s">
        <v>8334</v>
      </c>
      <c r="P1159" s="3" t="s">
        <v>8335</v>
      </c>
      <c r="Q1159" s="11">
        <f t="shared" si="36"/>
        <v>41918.628240740742</v>
      </c>
      <c r="R1159" s="3">
        <f t="shared" si="37"/>
        <v>2014</v>
      </c>
    </row>
    <row r="1160" spans="1:18" ht="60" x14ac:dyDescent="0.25">
      <c r="A1160" s="3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10" t="s">
        <v>8334</v>
      </c>
      <c r="P1160" s="3" t="s">
        <v>8335</v>
      </c>
      <c r="Q1160" s="11">
        <f t="shared" si="36"/>
        <v>41952.09175925926</v>
      </c>
      <c r="R1160" s="3">
        <f t="shared" si="37"/>
        <v>2014</v>
      </c>
    </row>
    <row r="1161" spans="1:18" ht="60" x14ac:dyDescent="0.25">
      <c r="A1161" s="3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10" t="s">
        <v>8334</v>
      </c>
      <c r="P1161" s="3" t="s">
        <v>8335</v>
      </c>
      <c r="Q1161" s="11">
        <f t="shared" si="36"/>
        <v>42154.726446759261</v>
      </c>
      <c r="R1161" s="3">
        <f t="shared" si="37"/>
        <v>2015</v>
      </c>
    </row>
    <row r="1162" spans="1:18" ht="45" x14ac:dyDescent="0.25">
      <c r="A1162" s="3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10" t="s">
        <v>8334</v>
      </c>
      <c r="P1162" s="3" t="s">
        <v>8335</v>
      </c>
      <c r="Q1162" s="11">
        <f t="shared" si="36"/>
        <v>42061.154930555553</v>
      </c>
      <c r="R1162" s="3">
        <f t="shared" si="37"/>
        <v>2015</v>
      </c>
    </row>
    <row r="1163" spans="1:18" ht="60" x14ac:dyDescent="0.25">
      <c r="A1163" s="3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10" t="s">
        <v>8334</v>
      </c>
      <c r="P1163" s="3" t="s">
        <v>8335</v>
      </c>
      <c r="Q1163" s="11">
        <f t="shared" si="36"/>
        <v>42122.629502314812</v>
      </c>
      <c r="R1163" s="3">
        <f t="shared" si="37"/>
        <v>2015</v>
      </c>
    </row>
    <row r="1164" spans="1:18" ht="60" x14ac:dyDescent="0.25">
      <c r="A1164" s="3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10" t="s">
        <v>8334</v>
      </c>
      <c r="P1164" s="3" t="s">
        <v>8335</v>
      </c>
      <c r="Q1164" s="11">
        <f t="shared" si="36"/>
        <v>41876.683611111112</v>
      </c>
      <c r="R1164" s="3">
        <f t="shared" si="37"/>
        <v>2014</v>
      </c>
    </row>
    <row r="1165" spans="1:18" ht="60" x14ac:dyDescent="0.25">
      <c r="A1165" s="3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10" t="s">
        <v>8334</v>
      </c>
      <c r="P1165" s="3" t="s">
        <v>8335</v>
      </c>
      <c r="Q1165" s="11">
        <f t="shared" si="36"/>
        <v>41830.723611111112</v>
      </c>
      <c r="R1165" s="3">
        <f t="shared" si="37"/>
        <v>2014</v>
      </c>
    </row>
    <row r="1166" spans="1:18" ht="60" x14ac:dyDescent="0.25">
      <c r="A1166" s="3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10" t="s">
        <v>8334</v>
      </c>
      <c r="P1166" s="3" t="s">
        <v>8335</v>
      </c>
      <c r="Q1166" s="11">
        <f t="shared" si="36"/>
        <v>42509.724328703705</v>
      </c>
      <c r="R1166" s="3">
        <f t="shared" si="37"/>
        <v>2016</v>
      </c>
    </row>
    <row r="1167" spans="1:18" ht="60" x14ac:dyDescent="0.25">
      <c r="A1167" s="3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10" t="s">
        <v>8334</v>
      </c>
      <c r="P1167" s="3" t="s">
        <v>8335</v>
      </c>
      <c r="Q1167" s="11">
        <f t="shared" si="36"/>
        <v>41792.214467592588</v>
      </c>
      <c r="R1167" s="3">
        <f t="shared" si="37"/>
        <v>2014</v>
      </c>
    </row>
    <row r="1168" spans="1:18" ht="60" x14ac:dyDescent="0.25">
      <c r="A1168" s="3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10" t="s">
        <v>8334</v>
      </c>
      <c r="P1168" s="3" t="s">
        <v>8335</v>
      </c>
      <c r="Q1168" s="11">
        <f t="shared" si="36"/>
        <v>42150.485439814816</v>
      </c>
      <c r="R1168" s="3">
        <f t="shared" si="37"/>
        <v>2015</v>
      </c>
    </row>
    <row r="1169" spans="1:18" ht="45" x14ac:dyDescent="0.25">
      <c r="A1169" s="3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10" t="s">
        <v>8334</v>
      </c>
      <c r="P1169" s="3" t="s">
        <v>8335</v>
      </c>
      <c r="Q1169" s="11">
        <f t="shared" si="36"/>
        <v>41863.734895833331</v>
      </c>
      <c r="R1169" s="3">
        <f t="shared" si="37"/>
        <v>2014</v>
      </c>
    </row>
    <row r="1170" spans="1:18" ht="45" x14ac:dyDescent="0.25">
      <c r="A1170" s="3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10" t="s">
        <v>8334</v>
      </c>
      <c r="P1170" s="3" t="s">
        <v>8335</v>
      </c>
      <c r="Q1170" s="11">
        <f t="shared" si="36"/>
        <v>42605.053993055553</v>
      </c>
      <c r="R1170" s="3">
        <f t="shared" si="37"/>
        <v>2016</v>
      </c>
    </row>
    <row r="1171" spans="1:18" ht="45" x14ac:dyDescent="0.25">
      <c r="A1171" s="3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10" t="s">
        <v>8334</v>
      </c>
      <c r="P1171" s="3" t="s">
        <v>8335</v>
      </c>
      <c r="Q1171" s="11">
        <f t="shared" si="36"/>
        <v>42027.353738425925</v>
      </c>
      <c r="R1171" s="3">
        <f t="shared" si="37"/>
        <v>2015</v>
      </c>
    </row>
    <row r="1172" spans="1:18" ht="45" x14ac:dyDescent="0.25">
      <c r="A1172" s="3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10" t="s">
        <v>8334</v>
      </c>
      <c r="P1172" s="3" t="s">
        <v>8335</v>
      </c>
      <c r="Q1172" s="11">
        <f t="shared" si="36"/>
        <v>42124.893182870372</v>
      </c>
      <c r="R1172" s="3">
        <f t="shared" si="37"/>
        <v>2015</v>
      </c>
    </row>
    <row r="1173" spans="1:18" ht="45" x14ac:dyDescent="0.25">
      <c r="A1173" s="3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10" t="s">
        <v>8334</v>
      </c>
      <c r="P1173" s="3" t="s">
        <v>8335</v>
      </c>
      <c r="Q1173" s="11">
        <f t="shared" si="36"/>
        <v>41938.804710648146</v>
      </c>
      <c r="R1173" s="3">
        <f t="shared" si="37"/>
        <v>2014</v>
      </c>
    </row>
    <row r="1174" spans="1:18" ht="30" x14ac:dyDescent="0.25">
      <c r="A1174" s="3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10" t="s">
        <v>8334</v>
      </c>
      <c r="P1174" s="3" t="s">
        <v>8335</v>
      </c>
      <c r="Q1174" s="11">
        <f t="shared" si="36"/>
        <v>41841.682314814818</v>
      </c>
      <c r="R1174" s="3">
        <f t="shared" si="37"/>
        <v>2014</v>
      </c>
    </row>
    <row r="1175" spans="1:18" ht="60" x14ac:dyDescent="0.25">
      <c r="A1175" s="3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10" t="s">
        <v>8334</v>
      </c>
      <c r="P1175" s="3" t="s">
        <v>8335</v>
      </c>
      <c r="Q1175" s="11">
        <f t="shared" si="36"/>
        <v>42184.185844907406</v>
      </c>
      <c r="R1175" s="3">
        <f t="shared" si="37"/>
        <v>2015</v>
      </c>
    </row>
    <row r="1176" spans="1:18" ht="45" x14ac:dyDescent="0.25">
      <c r="A1176" s="3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10" t="s">
        <v>8334</v>
      </c>
      <c r="P1176" s="3" t="s">
        <v>8335</v>
      </c>
      <c r="Q1176" s="11">
        <f t="shared" si="36"/>
        <v>42468.84174768519</v>
      </c>
      <c r="R1176" s="3">
        <f t="shared" si="37"/>
        <v>2016</v>
      </c>
    </row>
    <row r="1177" spans="1:18" ht="45" x14ac:dyDescent="0.25">
      <c r="A1177" s="3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10" t="s">
        <v>8334</v>
      </c>
      <c r="P1177" s="3" t="s">
        <v>8335</v>
      </c>
      <c r="Q1177" s="11">
        <f t="shared" si="36"/>
        <v>42170.728460648148</v>
      </c>
      <c r="R1177" s="3">
        <f t="shared" si="37"/>
        <v>2015</v>
      </c>
    </row>
    <row r="1178" spans="1:18" ht="60" x14ac:dyDescent="0.25">
      <c r="A1178" s="3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10" t="s">
        <v>8334</v>
      </c>
      <c r="P1178" s="3" t="s">
        <v>8335</v>
      </c>
      <c r="Q1178" s="11">
        <f t="shared" si="36"/>
        <v>42746.019652777773</v>
      </c>
      <c r="R1178" s="3">
        <f t="shared" si="37"/>
        <v>2017</v>
      </c>
    </row>
    <row r="1179" spans="1:18" ht="60" x14ac:dyDescent="0.25">
      <c r="A1179" s="3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10" t="s">
        <v>8334</v>
      </c>
      <c r="P1179" s="3" t="s">
        <v>8335</v>
      </c>
      <c r="Q1179" s="11">
        <f t="shared" si="36"/>
        <v>41897.660833333335</v>
      </c>
      <c r="R1179" s="3">
        <f t="shared" si="37"/>
        <v>2014</v>
      </c>
    </row>
    <row r="1180" spans="1:18" ht="60" x14ac:dyDescent="0.25">
      <c r="A1180" s="3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10" t="s">
        <v>8334</v>
      </c>
      <c r="P1180" s="3" t="s">
        <v>8335</v>
      </c>
      <c r="Q1180" s="11">
        <f t="shared" si="36"/>
        <v>41837.905694444446</v>
      </c>
      <c r="R1180" s="3">
        <f t="shared" si="37"/>
        <v>2014</v>
      </c>
    </row>
    <row r="1181" spans="1:18" ht="45" x14ac:dyDescent="0.25">
      <c r="A1181" s="3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10" t="s">
        <v>8334</v>
      </c>
      <c r="P1181" s="3" t="s">
        <v>8335</v>
      </c>
      <c r="Q1181" s="11">
        <f t="shared" si="36"/>
        <v>42275.720219907409</v>
      </c>
      <c r="R1181" s="3">
        <f t="shared" si="37"/>
        <v>2015</v>
      </c>
    </row>
    <row r="1182" spans="1:18" ht="45" x14ac:dyDescent="0.25">
      <c r="A1182" s="3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10" t="s">
        <v>8334</v>
      </c>
      <c r="P1182" s="3" t="s">
        <v>8335</v>
      </c>
      <c r="Q1182" s="11">
        <f t="shared" si="36"/>
        <v>41781.806875000002</v>
      </c>
      <c r="R1182" s="3">
        <f t="shared" si="37"/>
        <v>2014</v>
      </c>
    </row>
    <row r="1183" spans="1:18" ht="30" x14ac:dyDescent="0.25">
      <c r="A1183" s="3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10" t="s">
        <v>8334</v>
      </c>
      <c r="P1183" s="3" t="s">
        <v>8335</v>
      </c>
      <c r="Q1183" s="11">
        <f t="shared" si="36"/>
        <v>42034.339363425926</v>
      </c>
      <c r="R1183" s="3">
        <f t="shared" si="37"/>
        <v>2015</v>
      </c>
    </row>
    <row r="1184" spans="1:18" ht="60" x14ac:dyDescent="0.25">
      <c r="A1184" s="3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10" t="s">
        <v>8334</v>
      </c>
      <c r="P1184" s="3" t="s">
        <v>8335</v>
      </c>
      <c r="Q1184" s="11">
        <f t="shared" si="36"/>
        <v>42728.827407407407</v>
      </c>
      <c r="R1184" s="3">
        <f t="shared" si="37"/>
        <v>2016</v>
      </c>
    </row>
    <row r="1185" spans="1:18" ht="60" x14ac:dyDescent="0.25">
      <c r="A1185" s="3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10" t="s">
        <v>8334</v>
      </c>
      <c r="P1185" s="3" t="s">
        <v>8335</v>
      </c>
      <c r="Q1185" s="11">
        <f t="shared" si="36"/>
        <v>42656.86137731481</v>
      </c>
      <c r="R1185" s="3">
        <f t="shared" si="37"/>
        <v>2016</v>
      </c>
    </row>
    <row r="1186" spans="1:18" ht="60" x14ac:dyDescent="0.25">
      <c r="A1186" s="3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10" t="s">
        <v>8336</v>
      </c>
      <c r="P1186" s="3" t="s">
        <v>8337</v>
      </c>
      <c r="Q1186" s="11">
        <f t="shared" si="36"/>
        <v>42741.599664351852</v>
      </c>
      <c r="R1186" s="3">
        <f t="shared" si="37"/>
        <v>2017</v>
      </c>
    </row>
    <row r="1187" spans="1:18" ht="60" x14ac:dyDescent="0.25">
      <c r="A1187" s="3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10" t="s">
        <v>8336</v>
      </c>
      <c r="P1187" s="3" t="s">
        <v>8337</v>
      </c>
      <c r="Q1187" s="11">
        <f t="shared" si="36"/>
        <v>42130.865150462967</v>
      </c>
      <c r="R1187" s="3">
        <f t="shared" si="37"/>
        <v>2015</v>
      </c>
    </row>
    <row r="1188" spans="1:18" ht="60" x14ac:dyDescent="0.25">
      <c r="A1188" s="3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10" t="s">
        <v>8336</v>
      </c>
      <c r="P1188" s="3" t="s">
        <v>8337</v>
      </c>
      <c r="Q1188" s="11">
        <f t="shared" si="36"/>
        <v>42123.86336805555</v>
      </c>
      <c r="R1188" s="3">
        <f t="shared" si="37"/>
        <v>2015</v>
      </c>
    </row>
    <row r="1189" spans="1:18" ht="60" x14ac:dyDescent="0.25">
      <c r="A1189" s="3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10" t="s">
        <v>8336</v>
      </c>
      <c r="P1189" s="3" t="s">
        <v>8337</v>
      </c>
      <c r="Q1189" s="11">
        <f t="shared" si="36"/>
        <v>42109.894942129627</v>
      </c>
      <c r="R1189" s="3">
        <f t="shared" si="37"/>
        <v>2015</v>
      </c>
    </row>
    <row r="1190" spans="1:18" ht="45" x14ac:dyDescent="0.25">
      <c r="A1190" s="3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10" t="s">
        <v>8336</v>
      </c>
      <c r="P1190" s="3" t="s">
        <v>8337</v>
      </c>
      <c r="Q1190" s="11">
        <f t="shared" si="36"/>
        <v>42711.700694444444</v>
      </c>
      <c r="R1190" s="3">
        <f t="shared" si="37"/>
        <v>2016</v>
      </c>
    </row>
    <row r="1191" spans="1:18" ht="60" x14ac:dyDescent="0.25">
      <c r="A1191" s="3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10" t="s">
        <v>8336</v>
      </c>
      <c r="P1191" s="3" t="s">
        <v>8337</v>
      </c>
      <c r="Q1191" s="11">
        <f t="shared" si="36"/>
        <v>42529.979108796295</v>
      </c>
      <c r="R1191" s="3">
        <f t="shared" si="37"/>
        <v>2016</v>
      </c>
    </row>
    <row r="1192" spans="1:18" ht="45" x14ac:dyDescent="0.25">
      <c r="A1192" s="3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10" t="s">
        <v>8336</v>
      </c>
      <c r="P1192" s="3" t="s">
        <v>8337</v>
      </c>
      <c r="Q1192" s="11">
        <f t="shared" si="36"/>
        <v>41852.665798611109</v>
      </c>
      <c r="R1192" s="3">
        <f t="shared" si="37"/>
        <v>2014</v>
      </c>
    </row>
    <row r="1193" spans="1:18" ht="60" x14ac:dyDescent="0.25">
      <c r="A1193" s="3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10" t="s">
        <v>8336</v>
      </c>
      <c r="P1193" s="3" t="s">
        <v>8337</v>
      </c>
      <c r="Q1193" s="11">
        <f t="shared" si="36"/>
        <v>42419.603703703702</v>
      </c>
      <c r="R1193" s="3">
        <f t="shared" si="37"/>
        <v>2016</v>
      </c>
    </row>
    <row r="1194" spans="1:18" ht="30" x14ac:dyDescent="0.25">
      <c r="A1194" s="3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10" t="s">
        <v>8336</v>
      </c>
      <c r="P1194" s="3" t="s">
        <v>8337</v>
      </c>
      <c r="Q1194" s="11">
        <f t="shared" si="36"/>
        <v>42747.506689814814</v>
      </c>
      <c r="R1194" s="3">
        <f t="shared" si="37"/>
        <v>2017</v>
      </c>
    </row>
    <row r="1195" spans="1:18" ht="60" x14ac:dyDescent="0.25">
      <c r="A1195" s="3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10" t="s">
        <v>8336</v>
      </c>
      <c r="P1195" s="3" t="s">
        <v>8337</v>
      </c>
      <c r="Q1195" s="11">
        <f t="shared" si="36"/>
        <v>42409.776076388895</v>
      </c>
      <c r="R1195" s="3">
        <f t="shared" si="37"/>
        <v>2016</v>
      </c>
    </row>
    <row r="1196" spans="1:18" ht="60" x14ac:dyDescent="0.25">
      <c r="A1196" s="3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10" t="s">
        <v>8336</v>
      </c>
      <c r="P1196" s="3" t="s">
        <v>8337</v>
      </c>
      <c r="Q1196" s="11">
        <f t="shared" si="36"/>
        <v>42072.488182870366</v>
      </c>
      <c r="R1196" s="3">
        <f t="shared" si="37"/>
        <v>2015</v>
      </c>
    </row>
    <row r="1197" spans="1:18" ht="60" x14ac:dyDescent="0.25">
      <c r="A1197" s="3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10" t="s">
        <v>8336</v>
      </c>
      <c r="P1197" s="3" t="s">
        <v>8337</v>
      </c>
      <c r="Q1197" s="11">
        <f t="shared" si="36"/>
        <v>42298.34783564815</v>
      </c>
      <c r="R1197" s="3">
        <f t="shared" si="37"/>
        <v>2015</v>
      </c>
    </row>
    <row r="1198" spans="1:18" ht="45" x14ac:dyDescent="0.25">
      <c r="A1198" s="3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10" t="s">
        <v>8336</v>
      </c>
      <c r="P1198" s="3" t="s">
        <v>8337</v>
      </c>
      <c r="Q1198" s="11">
        <f t="shared" si="36"/>
        <v>42326.818738425922</v>
      </c>
      <c r="R1198" s="3">
        <f t="shared" si="37"/>
        <v>2015</v>
      </c>
    </row>
    <row r="1199" spans="1:18" ht="60" x14ac:dyDescent="0.25">
      <c r="A1199" s="3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10" t="s">
        <v>8336</v>
      </c>
      <c r="P1199" s="3" t="s">
        <v>8337</v>
      </c>
      <c r="Q1199" s="11">
        <f t="shared" si="36"/>
        <v>42503.66474537037</v>
      </c>
      <c r="R1199" s="3">
        <f t="shared" si="37"/>
        <v>2016</v>
      </c>
    </row>
    <row r="1200" spans="1:18" ht="60" x14ac:dyDescent="0.25">
      <c r="A1200" s="3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10" t="s">
        <v>8336</v>
      </c>
      <c r="P1200" s="3" t="s">
        <v>8337</v>
      </c>
      <c r="Q1200" s="11">
        <f t="shared" si="36"/>
        <v>42333.619050925925</v>
      </c>
      <c r="R1200" s="3">
        <f t="shared" si="37"/>
        <v>2015</v>
      </c>
    </row>
    <row r="1201" spans="1:18" ht="60" x14ac:dyDescent="0.25">
      <c r="A1201" s="3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10" t="s">
        <v>8336</v>
      </c>
      <c r="P1201" s="3" t="s">
        <v>8337</v>
      </c>
      <c r="Q1201" s="11">
        <f t="shared" si="36"/>
        <v>42161.770833333328</v>
      </c>
      <c r="R1201" s="3">
        <f t="shared" si="37"/>
        <v>2015</v>
      </c>
    </row>
    <row r="1202" spans="1:18" ht="60" x14ac:dyDescent="0.25">
      <c r="A1202" s="3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10" t="s">
        <v>8336</v>
      </c>
      <c r="P1202" s="3" t="s">
        <v>8337</v>
      </c>
      <c r="Q1202" s="11">
        <f t="shared" si="36"/>
        <v>42089.477500000001</v>
      </c>
      <c r="R1202" s="3">
        <f t="shared" si="37"/>
        <v>2015</v>
      </c>
    </row>
    <row r="1203" spans="1:18" ht="60" x14ac:dyDescent="0.25">
      <c r="A1203" s="3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10" t="s">
        <v>8336</v>
      </c>
      <c r="P1203" s="3" t="s">
        <v>8337</v>
      </c>
      <c r="Q1203" s="11">
        <f t="shared" si="36"/>
        <v>42536.60701388889</v>
      </c>
      <c r="R1203" s="3">
        <f t="shared" si="37"/>
        <v>2016</v>
      </c>
    </row>
    <row r="1204" spans="1:18" ht="60" x14ac:dyDescent="0.25">
      <c r="A1204" s="3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10" t="s">
        <v>8336</v>
      </c>
      <c r="P1204" s="3" t="s">
        <v>8337</v>
      </c>
      <c r="Q1204" s="11">
        <f t="shared" si="36"/>
        <v>42152.288819444439</v>
      </c>
      <c r="R1204" s="3">
        <f t="shared" si="37"/>
        <v>2015</v>
      </c>
    </row>
    <row r="1205" spans="1:18" ht="45" x14ac:dyDescent="0.25">
      <c r="A1205" s="3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10" t="s">
        <v>8336</v>
      </c>
      <c r="P1205" s="3" t="s">
        <v>8337</v>
      </c>
      <c r="Q1205" s="11">
        <f t="shared" si="36"/>
        <v>42125.614895833336</v>
      </c>
      <c r="R1205" s="3">
        <f t="shared" si="37"/>
        <v>2015</v>
      </c>
    </row>
    <row r="1206" spans="1:18" ht="45" x14ac:dyDescent="0.25">
      <c r="A1206" s="3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10" t="s">
        <v>8336</v>
      </c>
      <c r="P1206" s="3" t="s">
        <v>8337</v>
      </c>
      <c r="Q1206" s="11">
        <f t="shared" si="36"/>
        <v>42297.748067129629</v>
      </c>
      <c r="R1206" s="3">
        <f t="shared" si="37"/>
        <v>2015</v>
      </c>
    </row>
    <row r="1207" spans="1:18" ht="60" x14ac:dyDescent="0.25">
      <c r="A1207" s="3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10" t="s">
        <v>8336</v>
      </c>
      <c r="P1207" s="3" t="s">
        <v>8337</v>
      </c>
      <c r="Q1207" s="11">
        <f t="shared" si="36"/>
        <v>42138.506377314814</v>
      </c>
      <c r="R1207" s="3">
        <f t="shared" si="37"/>
        <v>2015</v>
      </c>
    </row>
    <row r="1208" spans="1:18" ht="60" x14ac:dyDescent="0.25">
      <c r="A1208" s="3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10" t="s">
        <v>8336</v>
      </c>
      <c r="P1208" s="3" t="s">
        <v>8337</v>
      </c>
      <c r="Q1208" s="11">
        <f t="shared" si="36"/>
        <v>42772.776076388895</v>
      </c>
      <c r="R1208" s="3">
        <f t="shared" si="37"/>
        <v>2017</v>
      </c>
    </row>
    <row r="1209" spans="1:18" ht="30" x14ac:dyDescent="0.25">
      <c r="A1209" s="3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10" t="s">
        <v>8336</v>
      </c>
      <c r="P1209" s="3" t="s">
        <v>8337</v>
      </c>
      <c r="Q1209" s="11">
        <f t="shared" si="36"/>
        <v>42430.430243055554</v>
      </c>
      <c r="R1209" s="3">
        <f t="shared" si="37"/>
        <v>2016</v>
      </c>
    </row>
    <row r="1210" spans="1:18" ht="60" x14ac:dyDescent="0.25">
      <c r="A1210" s="3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10" t="s">
        <v>8336</v>
      </c>
      <c r="P1210" s="3" t="s">
        <v>8337</v>
      </c>
      <c r="Q1210" s="11">
        <f t="shared" si="36"/>
        <v>42423.709074074075</v>
      </c>
      <c r="R1210" s="3">
        <f t="shared" si="37"/>
        <v>2016</v>
      </c>
    </row>
    <row r="1211" spans="1:18" ht="60" x14ac:dyDescent="0.25">
      <c r="A1211" s="3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10" t="s">
        <v>8336</v>
      </c>
      <c r="P1211" s="3" t="s">
        <v>8337</v>
      </c>
      <c r="Q1211" s="11">
        <f t="shared" si="36"/>
        <v>42761.846122685187</v>
      </c>
      <c r="R1211" s="3">
        <f t="shared" si="37"/>
        <v>2017</v>
      </c>
    </row>
    <row r="1212" spans="1:18" ht="30" x14ac:dyDescent="0.25">
      <c r="A1212" s="3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10" t="s">
        <v>8336</v>
      </c>
      <c r="P1212" s="3" t="s">
        <v>8337</v>
      </c>
      <c r="Q1212" s="11">
        <f t="shared" si="36"/>
        <v>42132.941805555558</v>
      </c>
      <c r="R1212" s="3">
        <f t="shared" si="37"/>
        <v>2015</v>
      </c>
    </row>
    <row r="1213" spans="1:18" ht="60" x14ac:dyDescent="0.25">
      <c r="A1213" s="3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10" t="s">
        <v>8336</v>
      </c>
      <c r="P1213" s="3" t="s">
        <v>8337</v>
      </c>
      <c r="Q1213" s="11">
        <f t="shared" si="36"/>
        <v>42515.866446759261</v>
      </c>
      <c r="R1213" s="3">
        <f t="shared" si="37"/>
        <v>2016</v>
      </c>
    </row>
    <row r="1214" spans="1:18" ht="60" x14ac:dyDescent="0.25">
      <c r="A1214" s="3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10" t="s">
        <v>8336</v>
      </c>
      <c r="P1214" s="3" t="s">
        <v>8337</v>
      </c>
      <c r="Q1214" s="11">
        <f t="shared" si="36"/>
        <v>42318.950173611112</v>
      </c>
      <c r="R1214" s="3">
        <f t="shared" si="37"/>
        <v>2015</v>
      </c>
    </row>
    <row r="1215" spans="1:18" ht="60" x14ac:dyDescent="0.25">
      <c r="A1215" s="3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10" t="s">
        <v>8336</v>
      </c>
      <c r="P1215" s="3" t="s">
        <v>8337</v>
      </c>
      <c r="Q1215" s="11">
        <f t="shared" si="36"/>
        <v>42731.755787037036</v>
      </c>
      <c r="R1215" s="3">
        <f t="shared" si="37"/>
        <v>2016</v>
      </c>
    </row>
    <row r="1216" spans="1:18" ht="60" x14ac:dyDescent="0.25">
      <c r="A1216" s="3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10" t="s">
        <v>8336</v>
      </c>
      <c r="P1216" s="3" t="s">
        <v>8337</v>
      </c>
      <c r="Q1216" s="11">
        <f t="shared" si="36"/>
        <v>42104.840335648143</v>
      </c>
      <c r="R1216" s="3">
        <f t="shared" si="37"/>
        <v>2015</v>
      </c>
    </row>
    <row r="1217" spans="1:18" ht="60" x14ac:dyDescent="0.25">
      <c r="A1217" s="3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10" t="s">
        <v>8336</v>
      </c>
      <c r="P1217" s="3" t="s">
        <v>8337</v>
      </c>
      <c r="Q1217" s="11">
        <f t="shared" si="36"/>
        <v>41759.923101851848</v>
      </c>
      <c r="R1217" s="3">
        <f t="shared" si="37"/>
        <v>2014</v>
      </c>
    </row>
    <row r="1218" spans="1:18" ht="30" x14ac:dyDescent="0.25">
      <c r="A1218" s="3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10" t="s">
        <v>8336</v>
      </c>
      <c r="P1218" s="3" t="s">
        <v>8337</v>
      </c>
      <c r="Q1218" s="11">
        <f t="shared" si="36"/>
        <v>42247.616400462968</v>
      </c>
      <c r="R1218" s="3">
        <f t="shared" si="37"/>
        <v>2015</v>
      </c>
    </row>
    <row r="1219" spans="1:18" ht="45" x14ac:dyDescent="0.25">
      <c r="A1219" s="3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10" t="s">
        <v>8336</v>
      </c>
      <c r="P1219" s="3" t="s">
        <v>8337</v>
      </c>
      <c r="Q1219" s="11">
        <f t="shared" ref="Q1219:Q1282" si="38">(((J1219/60)/60)/24)+DATE(1970,1,1)</f>
        <v>42535.809490740736</v>
      </c>
      <c r="R1219" s="3">
        <f t="shared" ref="R1219:R1282" si="39">YEAR(Q1219)</f>
        <v>2016</v>
      </c>
    </row>
    <row r="1220" spans="1:18" ht="60" x14ac:dyDescent="0.25">
      <c r="A1220" s="3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10" t="s">
        <v>8336</v>
      </c>
      <c r="P1220" s="3" t="s">
        <v>8337</v>
      </c>
      <c r="Q1220" s="11">
        <f t="shared" si="38"/>
        <v>42278.662037037036</v>
      </c>
      <c r="R1220" s="3">
        <f t="shared" si="39"/>
        <v>2015</v>
      </c>
    </row>
    <row r="1221" spans="1:18" ht="45" x14ac:dyDescent="0.25">
      <c r="A1221" s="3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10" t="s">
        <v>8336</v>
      </c>
      <c r="P1221" s="3" t="s">
        <v>8337</v>
      </c>
      <c r="Q1221" s="11">
        <f t="shared" si="38"/>
        <v>42633.461956018517</v>
      </c>
      <c r="R1221" s="3">
        <f t="shared" si="39"/>
        <v>2016</v>
      </c>
    </row>
    <row r="1222" spans="1:18" ht="45" x14ac:dyDescent="0.25">
      <c r="A1222" s="3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10" t="s">
        <v>8336</v>
      </c>
      <c r="P1222" s="3" t="s">
        <v>8337</v>
      </c>
      <c r="Q1222" s="11">
        <f t="shared" si="38"/>
        <v>42211.628611111111</v>
      </c>
      <c r="R1222" s="3">
        <f t="shared" si="39"/>
        <v>2015</v>
      </c>
    </row>
    <row r="1223" spans="1:18" ht="60" x14ac:dyDescent="0.25">
      <c r="A1223" s="3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10" t="s">
        <v>8336</v>
      </c>
      <c r="P1223" s="3" t="s">
        <v>8337</v>
      </c>
      <c r="Q1223" s="11">
        <f t="shared" si="38"/>
        <v>42680.47555555556</v>
      </c>
      <c r="R1223" s="3">
        <f t="shared" si="39"/>
        <v>2016</v>
      </c>
    </row>
    <row r="1224" spans="1:18" ht="30" x14ac:dyDescent="0.25">
      <c r="A1224" s="3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10" t="s">
        <v>8336</v>
      </c>
      <c r="P1224" s="3" t="s">
        <v>8337</v>
      </c>
      <c r="Q1224" s="11">
        <f t="shared" si="38"/>
        <v>42430.720451388886</v>
      </c>
      <c r="R1224" s="3">
        <f t="shared" si="39"/>
        <v>2016</v>
      </c>
    </row>
    <row r="1225" spans="1:18" ht="45" x14ac:dyDescent="0.25">
      <c r="A1225" s="3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10" t="s">
        <v>8336</v>
      </c>
      <c r="P1225" s="3" t="s">
        <v>8337</v>
      </c>
      <c r="Q1225" s="11">
        <f t="shared" si="38"/>
        <v>42654.177187499998</v>
      </c>
      <c r="R1225" s="3">
        <f t="shared" si="39"/>
        <v>2016</v>
      </c>
    </row>
    <row r="1226" spans="1:18" ht="30" x14ac:dyDescent="0.25">
      <c r="A1226" s="3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10" t="s">
        <v>8323</v>
      </c>
      <c r="P1226" s="3" t="s">
        <v>8338</v>
      </c>
      <c r="Q1226" s="11">
        <f t="shared" si="38"/>
        <v>41736.549791666665</v>
      </c>
      <c r="R1226" s="3">
        <f t="shared" si="39"/>
        <v>2014</v>
      </c>
    </row>
    <row r="1227" spans="1:18" ht="60" x14ac:dyDescent="0.25">
      <c r="A1227" s="3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10" t="s">
        <v>8323</v>
      </c>
      <c r="P1227" s="3" t="s">
        <v>8338</v>
      </c>
      <c r="Q1227" s="11">
        <f t="shared" si="38"/>
        <v>41509.905995370369</v>
      </c>
      <c r="R1227" s="3">
        <f t="shared" si="39"/>
        <v>2013</v>
      </c>
    </row>
    <row r="1228" spans="1:18" ht="45" x14ac:dyDescent="0.25">
      <c r="A1228" s="3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10" t="s">
        <v>8323</v>
      </c>
      <c r="P1228" s="3" t="s">
        <v>8338</v>
      </c>
      <c r="Q1228" s="11">
        <f t="shared" si="38"/>
        <v>41715.874780092592</v>
      </c>
      <c r="R1228" s="3">
        <f t="shared" si="39"/>
        <v>2014</v>
      </c>
    </row>
    <row r="1229" spans="1:18" ht="60" x14ac:dyDescent="0.25">
      <c r="A1229" s="3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10" t="s">
        <v>8323</v>
      </c>
      <c r="P1229" s="3" t="s">
        <v>8338</v>
      </c>
      <c r="Q1229" s="11">
        <f t="shared" si="38"/>
        <v>41827.919166666667</v>
      </c>
      <c r="R1229" s="3">
        <f t="shared" si="39"/>
        <v>2014</v>
      </c>
    </row>
    <row r="1230" spans="1:18" ht="45" x14ac:dyDescent="0.25">
      <c r="A1230" s="3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10" t="s">
        <v>8323</v>
      </c>
      <c r="P1230" s="3" t="s">
        <v>8338</v>
      </c>
      <c r="Q1230" s="11">
        <f t="shared" si="38"/>
        <v>40754.729259259257</v>
      </c>
      <c r="R1230" s="3">
        <f t="shared" si="39"/>
        <v>2011</v>
      </c>
    </row>
    <row r="1231" spans="1:18" ht="60" x14ac:dyDescent="0.25">
      <c r="A1231" s="3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10" t="s">
        <v>8323</v>
      </c>
      <c r="P1231" s="3" t="s">
        <v>8338</v>
      </c>
      <c r="Q1231" s="11">
        <f t="shared" si="38"/>
        <v>40985.459803240738</v>
      </c>
      <c r="R1231" s="3">
        <f t="shared" si="39"/>
        <v>2012</v>
      </c>
    </row>
    <row r="1232" spans="1:18" ht="45" x14ac:dyDescent="0.25">
      <c r="A1232" s="3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10" t="s">
        <v>8323</v>
      </c>
      <c r="P1232" s="3" t="s">
        <v>8338</v>
      </c>
      <c r="Q1232" s="11">
        <f t="shared" si="38"/>
        <v>40568.972569444442</v>
      </c>
      <c r="R1232" s="3">
        <f t="shared" si="39"/>
        <v>2011</v>
      </c>
    </row>
    <row r="1233" spans="1:18" ht="45" x14ac:dyDescent="0.25">
      <c r="A1233" s="3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10" t="s">
        <v>8323</v>
      </c>
      <c r="P1233" s="3" t="s">
        <v>8338</v>
      </c>
      <c r="Q1233" s="11">
        <f t="shared" si="38"/>
        <v>42193.941759259258</v>
      </c>
      <c r="R1233" s="3">
        <f t="shared" si="39"/>
        <v>2015</v>
      </c>
    </row>
    <row r="1234" spans="1:18" ht="60" x14ac:dyDescent="0.25">
      <c r="A1234" s="3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10" t="s">
        <v>8323</v>
      </c>
      <c r="P1234" s="3" t="s">
        <v>8338</v>
      </c>
      <c r="Q1234" s="11">
        <f t="shared" si="38"/>
        <v>41506.848032407412</v>
      </c>
      <c r="R1234" s="3">
        <f t="shared" si="39"/>
        <v>2013</v>
      </c>
    </row>
    <row r="1235" spans="1:18" ht="60" x14ac:dyDescent="0.25">
      <c r="A1235" s="3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10" t="s">
        <v>8323</v>
      </c>
      <c r="P1235" s="3" t="s">
        <v>8338</v>
      </c>
      <c r="Q1235" s="11">
        <f t="shared" si="38"/>
        <v>40939.948773148149</v>
      </c>
      <c r="R1235" s="3">
        <f t="shared" si="39"/>
        <v>2012</v>
      </c>
    </row>
    <row r="1236" spans="1:18" ht="45" x14ac:dyDescent="0.25">
      <c r="A1236" s="3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10" t="s">
        <v>8323</v>
      </c>
      <c r="P1236" s="3" t="s">
        <v>8338</v>
      </c>
      <c r="Q1236" s="11">
        <f t="shared" si="38"/>
        <v>42007.788680555561</v>
      </c>
      <c r="R1236" s="3">
        <f t="shared" si="39"/>
        <v>2015</v>
      </c>
    </row>
    <row r="1237" spans="1:18" ht="60" x14ac:dyDescent="0.25">
      <c r="A1237" s="3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10" t="s">
        <v>8323</v>
      </c>
      <c r="P1237" s="3" t="s">
        <v>8338</v>
      </c>
      <c r="Q1237" s="11">
        <f t="shared" si="38"/>
        <v>41583.135405092595</v>
      </c>
      <c r="R1237" s="3">
        <f t="shared" si="39"/>
        <v>2013</v>
      </c>
    </row>
    <row r="1238" spans="1:18" ht="30" x14ac:dyDescent="0.25">
      <c r="A1238" s="3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10" t="s">
        <v>8323</v>
      </c>
      <c r="P1238" s="3" t="s">
        <v>8338</v>
      </c>
      <c r="Q1238" s="11">
        <f t="shared" si="38"/>
        <v>41110.680138888885</v>
      </c>
      <c r="R1238" s="3">
        <f t="shared" si="39"/>
        <v>2012</v>
      </c>
    </row>
    <row r="1239" spans="1:18" ht="60" x14ac:dyDescent="0.25">
      <c r="A1239" s="3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10" t="s">
        <v>8323</v>
      </c>
      <c r="P1239" s="3" t="s">
        <v>8338</v>
      </c>
      <c r="Q1239" s="11">
        <f t="shared" si="38"/>
        <v>41125.283159722225</v>
      </c>
      <c r="R1239" s="3">
        <f t="shared" si="39"/>
        <v>2012</v>
      </c>
    </row>
    <row r="1240" spans="1:18" ht="60" x14ac:dyDescent="0.25">
      <c r="A1240" s="3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10" t="s">
        <v>8323</v>
      </c>
      <c r="P1240" s="3" t="s">
        <v>8338</v>
      </c>
      <c r="Q1240" s="11">
        <f t="shared" si="38"/>
        <v>40731.61037037037</v>
      </c>
      <c r="R1240" s="3">
        <f t="shared" si="39"/>
        <v>2011</v>
      </c>
    </row>
    <row r="1241" spans="1:18" ht="30" x14ac:dyDescent="0.25">
      <c r="A1241" s="3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10" t="s">
        <v>8323</v>
      </c>
      <c r="P1241" s="3" t="s">
        <v>8338</v>
      </c>
      <c r="Q1241" s="11">
        <f t="shared" si="38"/>
        <v>40883.962581018517</v>
      </c>
      <c r="R1241" s="3">
        <f t="shared" si="39"/>
        <v>2011</v>
      </c>
    </row>
    <row r="1242" spans="1:18" ht="45" x14ac:dyDescent="0.25">
      <c r="A1242" s="3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10" t="s">
        <v>8323</v>
      </c>
      <c r="P1242" s="3" t="s">
        <v>8338</v>
      </c>
      <c r="Q1242" s="11">
        <f t="shared" si="38"/>
        <v>41409.040011574078</v>
      </c>
      <c r="R1242" s="3">
        <f t="shared" si="39"/>
        <v>2013</v>
      </c>
    </row>
    <row r="1243" spans="1:18" ht="60" x14ac:dyDescent="0.25">
      <c r="A1243" s="3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10" t="s">
        <v>8323</v>
      </c>
      <c r="P1243" s="3" t="s">
        <v>8338</v>
      </c>
      <c r="Q1243" s="11">
        <f t="shared" si="38"/>
        <v>41923.837731481479</v>
      </c>
      <c r="R1243" s="3">
        <f t="shared" si="39"/>
        <v>2014</v>
      </c>
    </row>
    <row r="1244" spans="1:18" ht="60" x14ac:dyDescent="0.25">
      <c r="A1244" s="3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10" t="s">
        <v>8323</v>
      </c>
      <c r="P1244" s="3" t="s">
        <v>8338</v>
      </c>
      <c r="Q1244" s="11">
        <f t="shared" si="38"/>
        <v>40782.165532407409</v>
      </c>
      <c r="R1244" s="3">
        <f t="shared" si="39"/>
        <v>2011</v>
      </c>
    </row>
    <row r="1245" spans="1:18" ht="45" x14ac:dyDescent="0.25">
      <c r="A1245" s="3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10" t="s">
        <v>8323</v>
      </c>
      <c r="P1245" s="3" t="s">
        <v>8338</v>
      </c>
      <c r="Q1245" s="11">
        <f t="shared" si="38"/>
        <v>40671.879293981481</v>
      </c>
      <c r="R1245" s="3">
        <f t="shared" si="39"/>
        <v>2011</v>
      </c>
    </row>
    <row r="1246" spans="1:18" ht="45" x14ac:dyDescent="0.25">
      <c r="A1246" s="3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10" t="s">
        <v>8323</v>
      </c>
      <c r="P1246" s="3" t="s">
        <v>8324</v>
      </c>
      <c r="Q1246" s="11">
        <f t="shared" si="38"/>
        <v>41355.825497685182</v>
      </c>
      <c r="R1246" s="3">
        <f t="shared" si="39"/>
        <v>2013</v>
      </c>
    </row>
    <row r="1247" spans="1:18" ht="45" x14ac:dyDescent="0.25">
      <c r="A1247" s="3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10" t="s">
        <v>8323</v>
      </c>
      <c r="P1247" s="3" t="s">
        <v>8324</v>
      </c>
      <c r="Q1247" s="11">
        <f t="shared" si="38"/>
        <v>41774.599930555552</v>
      </c>
      <c r="R1247" s="3">
        <f t="shared" si="39"/>
        <v>2014</v>
      </c>
    </row>
    <row r="1248" spans="1:18" ht="60" x14ac:dyDescent="0.25">
      <c r="A1248" s="3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10" t="s">
        <v>8323</v>
      </c>
      <c r="P1248" s="3" t="s">
        <v>8324</v>
      </c>
      <c r="Q1248" s="11">
        <f t="shared" si="38"/>
        <v>40838.043391203704</v>
      </c>
      <c r="R1248" s="3">
        <f t="shared" si="39"/>
        <v>2011</v>
      </c>
    </row>
    <row r="1249" spans="1:18" ht="30" x14ac:dyDescent="0.25">
      <c r="A1249" s="3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10" t="s">
        <v>8323</v>
      </c>
      <c r="P1249" s="3" t="s">
        <v>8324</v>
      </c>
      <c r="Q1249" s="11">
        <f t="shared" si="38"/>
        <v>41370.292303240742</v>
      </c>
      <c r="R1249" s="3">
        <f t="shared" si="39"/>
        <v>2013</v>
      </c>
    </row>
    <row r="1250" spans="1:18" ht="45" x14ac:dyDescent="0.25">
      <c r="A1250" s="3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10" t="s">
        <v>8323</v>
      </c>
      <c r="P1250" s="3" t="s">
        <v>8324</v>
      </c>
      <c r="Q1250" s="11">
        <f t="shared" si="38"/>
        <v>41767.656863425924</v>
      </c>
      <c r="R1250" s="3">
        <f t="shared" si="39"/>
        <v>2014</v>
      </c>
    </row>
    <row r="1251" spans="1:18" ht="45" x14ac:dyDescent="0.25">
      <c r="A1251" s="3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10" t="s">
        <v>8323</v>
      </c>
      <c r="P1251" s="3" t="s">
        <v>8324</v>
      </c>
      <c r="Q1251" s="11">
        <f t="shared" si="38"/>
        <v>41067.74086805556</v>
      </c>
      <c r="R1251" s="3">
        <f t="shared" si="39"/>
        <v>2012</v>
      </c>
    </row>
    <row r="1252" spans="1:18" ht="60" x14ac:dyDescent="0.25">
      <c r="A1252" s="3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10" t="s">
        <v>8323</v>
      </c>
      <c r="P1252" s="3" t="s">
        <v>8324</v>
      </c>
      <c r="Q1252" s="11">
        <f t="shared" si="38"/>
        <v>41843.64271990741</v>
      </c>
      <c r="R1252" s="3">
        <f t="shared" si="39"/>
        <v>2014</v>
      </c>
    </row>
    <row r="1253" spans="1:18" ht="45" x14ac:dyDescent="0.25">
      <c r="A1253" s="3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10" t="s">
        <v>8323</v>
      </c>
      <c r="P1253" s="3" t="s">
        <v>8324</v>
      </c>
      <c r="Q1253" s="11">
        <f t="shared" si="38"/>
        <v>40751.814432870371</v>
      </c>
      <c r="R1253" s="3">
        <f t="shared" si="39"/>
        <v>2011</v>
      </c>
    </row>
    <row r="1254" spans="1:18" ht="45" x14ac:dyDescent="0.25">
      <c r="A1254" s="3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10" t="s">
        <v>8323</v>
      </c>
      <c r="P1254" s="3" t="s">
        <v>8324</v>
      </c>
      <c r="Q1254" s="11">
        <f t="shared" si="38"/>
        <v>41543.988067129627</v>
      </c>
      <c r="R1254" s="3">
        <f t="shared" si="39"/>
        <v>2013</v>
      </c>
    </row>
    <row r="1255" spans="1:18" ht="60" x14ac:dyDescent="0.25">
      <c r="A1255" s="3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10" t="s">
        <v>8323</v>
      </c>
      <c r="P1255" s="3" t="s">
        <v>8324</v>
      </c>
      <c r="Q1255" s="11">
        <f t="shared" si="38"/>
        <v>41855.783645833333</v>
      </c>
      <c r="R1255" s="3">
        <f t="shared" si="39"/>
        <v>2014</v>
      </c>
    </row>
    <row r="1256" spans="1:18" ht="60" x14ac:dyDescent="0.25">
      <c r="A1256" s="3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10" t="s">
        <v>8323</v>
      </c>
      <c r="P1256" s="3" t="s">
        <v>8324</v>
      </c>
      <c r="Q1256" s="11">
        <f t="shared" si="38"/>
        <v>40487.621365740742</v>
      </c>
      <c r="R1256" s="3">
        <f t="shared" si="39"/>
        <v>2010</v>
      </c>
    </row>
    <row r="1257" spans="1:18" ht="45" x14ac:dyDescent="0.25">
      <c r="A1257" s="3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10" t="s">
        <v>8323</v>
      </c>
      <c r="P1257" s="3" t="s">
        <v>8324</v>
      </c>
      <c r="Q1257" s="11">
        <f t="shared" si="38"/>
        <v>41579.845509259263</v>
      </c>
      <c r="R1257" s="3">
        <f t="shared" si="39"/>
        <v>2013</v>
      </c>
    </row>
    <row r="1258" spans="1:18" ht="60" x14ac:dyDescent="0.25">
      <c r="A1258" s="3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10" t="s">
        <v>8323</v>
      </c>
      <c r="P1258" s="3" t="s">
        <v>8324</v>
      </c>
      <c r="Q1258" s="11">
        <f t="shared" si="38"/>
        <v>40921.919340277782</v>
      </c>
      <c r="R1258" s="3">
        <f t="shared" si="39"/>
        <v>2012</v>
      </c>
    </row>
    <row r="1259" spans="1:18" ht="60" x14ac:dyDescent="0.25">
      <c r="A1259" s="3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10" t="s">
        <v>8323</v>
      </c>
      <c r="P1259" s="3" t="s">
        <v>8324</v>
      </c>
      <c r="Q1259" s="11">
        <f t="shared" si="38"/>
        <v>40587.085532407407</v>
      </c>
      <c r="R1259" s="3">
        <f t="shared" si="39"/>
        <v>2011</v>
      </c>
    </row>
    <row r="1260" spans="1:18" ht="45" x14ac:dyDescent="0.25">
      <c r="A1260" s="3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10" t="s">
        <v>8323</v>
      </c>
      <c r="P1260" s="3" t="s">
        <v>8324</v>
      </c>
      <c r="Q1260" s="11">
        <f t="shared" si="38"/>
        <v>41487.611250000002</v>
      </c>
      <c r="R1260" s="3">
        <f t="shared" si="39"/>
        <v>2013</v>
      </c>
    </row>
    <row r="1261" spans="1:18" ht="45" x14ac:dyDescent="0.25">
      <c r="A1261" s="3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10" t="s">
        <v>8323</v>
      </c>
      <c r="P1261" s="3" t="s">
        <v>8324</v>
      </c>
      <c r="Q1261" s="11">
        <f t="shared" si="38"/>
        <v>41766.970648148148</v>
      </c>
      <c r="R1261" s="3">
        <f t="shared" si="39"/>
        <v>2014</v>
      </c>
    </row>
    <row r="1262" spans="1:18" ht="45" x14ac:dyDescent="0.25">
      <c r="A1262" s="3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10" t="s">
        <v>8323</v>
      </c>
      <c r="P1262" s="3" t="s">
        <v>8324</v>
      </c>
      <c r="Q1262" s="11">
        <f t="shared" si="38"/>
        <v>41666.842824074076</v>
      </c>
      <c r="R1262" s="3">
        <f t="shared" si="39"/>
        <v>2014</v>
      </c>
    </row>
    <row r="1263" spans="1:18" ht="45" x14ac:dyDescent="0.25">
      <c r="A1263" s="3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10" t="s">
        <v>8323</v>
      </c>
      <c r="P1263" s="3" t="s">
        <v>8324</v>
      </c>
      <c r="Q1263" s="11">
        <f t="shared" si="38"/>
        <v>41638.342905092592</v>
      </c>
      <c r="R1263" s="3">
        <f t="shared" si="39"/>
        <v>2013</v>
      </c>
    </row>
    <row r="1264" spans="1:18" ht="60" x14ac:dyDescent="0.25">
      <c r="A1264" s="3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10" t="s">
        <v>8323</v>
      </c>
      <c r="P1264" s="3" t="s">
        <v>8324</v>
      </c>
      <c r="Q1264" s="11">
        <f t="shared" si="38"/>
        <v>41656.762638888889</v>
      </c>
      <c r="R1264" s="3">
        <f t="shared" si="39"/>
        <v>2014</v>
      </c>
    </row>
    <row r="1265" spans="1:18" ht="30" x14ac:dyDescent="0.25">
      <c r="A1265" s="3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10" t="s">
        <v>8323</v>
      </c>
      <c r="P1265" s="3" t="s">
        <v>8324</v>
      </c>
      <c r="Q1265" s="11">
        <f t="shared" si="38"/>
        <v>41692.084143518521</v>
      </c>
      <c r="R1265" s="3">
        <f t="shared" si="39"/>
        <v>2014</v>
      </c>
    </row>
    <row r="1266" spans="1:18" ht="60" x14ac:dyDescent="0.25">
      <c r="A1266" s="3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10" t="s">
        <v>8323</v>
      </c>
      <c r="P1266" s="3" t="s">
        <v>8324</v>
      </c>
      <c r="Q1266" s="11">
        <f t="shared" si="38"/>
        <v>41547.662997685184</v>
      </c>
      <c r="R1266" s="3">
        <f t="shared" si="39"/>
        <v>2013</v>
      </c>
    </row>
    <row r="1267" spans="1:18" ht="60" x14ac:dyDescent="0.25">
      <c r="A1267" s="3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10" t="s">
        <v>8323</v>
      </c>
      <c r="P1267" s="3" t="s">
        <v>8324</v>
      </c>
      <c r="Q1267" s="11">
        <f t="shared" si="38"/>
        <v>40465.655266203699</v>
      </c>
      <c r="R1267" s="3">
        <f t="shared" si="39"/>
        <v>2010</v>
      </c>
    </row>
    <row r="1268" spans="1:18" ht="45" x14ac:dyDescent="0.25">
      <c r="A1268" s="3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10" t="s">
        <v>8323</v>
      </c>
      <c r="P1268" s="3" t="s">
        <v>8324</v>
      </c>
      <c r="Q1268" s="11">
        <f t="shared" si="38"/>
        <v>41620.87667824074</v>
      </c>
      <c r="R1268" s="3">
        <f t="shared" si="39"/>
        <v>2013</v>
      </c>
    </row>
    <row r="1269" spans="1:18" ht="60" x14ac:dyDescent="0.25">
      <c r="A1269" s="3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10" t="s">
        <v>8323</v>
      </c>
      <c r="P1269" s="3" t="s">
        <v>8324</v>
      </c>
      <c r="Q1269" s="11">
        <f t="shared" si="38"/>
        <v>41449.585162037038</v>
      </c>
      <c r="R1269" s="3">
        <f t="shared" si="39"/>
        <v>2013</v>
      </c>
    </row>
    <row r="1270" spans="1:18" ht="45" x14ac:dyDescent="0.25">
      <c r="A1270" s="3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10" t="s">
        <v>8323</v>
      </c>
      <c r="P1270" s="3" t="s">
        <v>8324</v>
      </c>
      <c r="Q1270" s="11">
        <f t="shared" si="38"/>
        <v>41507.845451388886</v>
      </c>
      <c r="R1270" s="3">
        <f t="shared" si="39"/>
        <v>2013</v>
      </c>
    </row>
    <row r="1271" spans="1:18" ht="60" x14ac:dyDescent="0.25">
      <c r="A1271" s="3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10" t="s">
        <v>8323</v>
      </c>
      <c r="P1271" s="3" t="s">
        <v>8324</v>
      </c>
      <c r="Q1271" s="11">
        <f t="shared" si="38"/>
        <v>42445.823055555549</v>
      </c>
      <c r="R1271" s="3">
        <f t="shared" si="39"/>
        <v>2016</v>
      </c>
    </row>
    <row r="1272" spans="1:18" ht="45" x14ac:dyDescent="0.25">
      <c r="A1272" s="3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10" t="s">
        <v>8323</v>
      </c>
      <c r="P1272" s="3" t="s">
        <v>8324</v>
      </c>
      <c r="Q1272" s="11">
        <f t="shared" si="38"/>
        <v>40933.856967592597</v>
      </c>
      <c r="R1272" s="3">
        <f t="shared" si="39"/>
        <v>2012</v>
      </c>
    </row>
    <row r="1273" spans="1:18" ht="60" x14ac:dyDescent="0.25">
      <c r="A1273" s="3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10" t="s">
        <v>8323</v>
      </c>
      <c r="P1273" s="3" t="s">
        <v>8324</v>
      </c>
      <c r="Q1273" s="11">
        <f t="shared" si="38"/>
        <v>41561.683553240742</v>
      </c>
      <c r="R1273" s="3">
        <f t="shared" si="39"/>
        <v>2013</v>
      </c>
    </row>
    <row r="1274" spans="1:18" ht="60" x14ac:dyDescent="0.25">
      <c r="A1274" s="3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10" t="s">
        <v>8323</v>
      </c>
      <c r="P1274" s="3" t="s">
        <v>8324</v>
      </c>
      <c r="Q1274" s="11">
        <f t="shared" si="38"/>
        <v>40274.745127314818</v>
      </c>
      <c r="R1274" s="3">
        <f t="shared" si="39"/>
        <v>2010</v>
      </c>
    </row>
    <row r="1275" spans="1:18" ht="45" x14ac:dyDescent="0.25">
      <c r="A1275" s="3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10" t="s">
        <v>8323</v>
      </c>
      <c r="P1275" s="3" t="s">
        <v>8324</v>
      </c>
      <c r="Q1275" s="11">
        <f t="shared" si="38"/>
        <v>41852.730219907404</v>
      </c>
      <c r="R1275" s="3">
        <f t="shared" si="39"/>
        <v>2014</v>
      </c>
    </row>
    <row r="1276" spans="1:18" ht="45" x14ac:dyDescent="0.25">
      <c r="A1276" s="3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10" t="s">
        <v>8323</v>
      </c>
      <c r="P1276" s="3" t="s">
        <v>8324</v>
      </c>
      <c r="Q1276" s="11">
        <f t="shared" si="38"/>
        <v>41116.690104166664</v>
      </c>
      <c r="R1276" s="3">
        <f t="shared" si="39"/>
        <v>2012</v>
      </c>
    </row>
    <row r="1277" spans="1:18" ht="45" x14ac:dyDescent="0.25">
      <c r="A1277" s="3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10" t="s">
        <v>8323</v>
      </c>
      <c r="P1277" s="3" t="s">
        <v>8324</v>
      </c>
      <c r="Q1277" s="11">
        <f t="shared" si="38"/>
        <v>41458.867905092593</v>
      </c>
      <c r="R1277" s="3">
        <f t="shared" si="39"/>
        <v>2013</v>
      </c>
    </row>
    <row r="1278" spans="1:18" ht="30" x14ac:dyDescent="0.25">
      <c r="A1278" s="3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10" t="s">
        <v>8323</v>
      </c>
      <c r="P1278" s="3" t="s">
        <v>8324</v>
      </c>
      <c r="Q1278" s="11">
        <f t="shared" si="38"/>
        <v>40007.704247685186</v>
      </c>
      <c r="R1278" s="3">
        <f t="shared" si="39"/>
        <v>2009</v>
      </c>
    </row>
    <row r="1279" spans="1:18" ht="60" x14ac:dyDescent="0.25">
      <c r="A1279" s="3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10" t="s">
        <v>8323</v>
      </c>
      <c r="P1279" s="3" t="s">
        <v>8324</v>
      </c>
      <c r="Q1279" s="11">
        <f t="shared" si="38"/>
        <v>41121.561886574076</v>
      </c>
      <c r="R1279" s="3">
        <f t="shared" si="39"/>
        <v>2012</v>
      </c>
    </row>
    <row r="1280" spans="1:18" ht="60" x14ac:dyDescent="0.25">
      <c r="A1280" s="3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10" t="s">
        <v>8323</v>
      </c>
      <c r="P1280" s="3" t="s">
        <v>8324</v>
      </c>
      <c r="Q1280" s="11">
        <f t="shared" si="38"/>
        <v>41786.555162037039</v>
      </c>
      <c r="R1280" s="3">
        <f t="shared" si="39"/>
        <v>2014</v>
      </c>
    </row>
    <row r="1281" spans="1:18" ht="60" x14ac:dyDescent="0.25">
      <c r="A1281" s="3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10" t="s">
        <v>8323</v>
      </c>
      <c r="P1281" s="3" t="s">
        <v>8324</v>
      </c>
      <c r="Q1281" s="11">
        <f t="shared" si="38"/>
        <v>41682.099189814813</v>
      </c>
      <c r="R1281" s="3">
        <f t="shared" si="39"/>
        <v>2014</v>
      </c>
    </row>
    <row r="1282" spans="1:18" ht="45" x14ac:dyDescent="0.25">
      <c r="A1282" s="3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10" t="s">
        <v>8323</v>
      </c>
      <c r="P1282" s="3" t="s">
        <v>8324</v>
      </c>
      <c r="Q1282" s="11">
        <f t="shared" si="38"/>
        <v>40513.757569444446</v>
      </c>
      <c r="R1282" s="3">
        <f t="shared" si="39"/>
        <v>2010</v>
      </c>
    </row>
    <row r="1283" spans="1:18" ht="60" x14ac:dyDescent="0.25">
      <c r="A1283" s="3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10" t="s">
        <v>8323</v>
      </c>
      <c r="P1283" s="3" t="s">
        <v>8324</v>
      </c>
      <c r="Q1283" s="11">
        <f t="shared" ref="Q1283:Q1346" si="40">(((J1283/60)/60)/24)+DATE(1970,1,1)</f>
        <v>41463.743472222224</v>
      </c>
      <c r="R1283" s="3">
        <f t="shared" ref="R1283:R1346" si="41">YEAR(Q1283)</f>
        <v>2013</v>
      </c>
    </row>
    <row r="1284" spans="1:18" ht="60" x14ac:dyDescent="0.25">
      <c r="A1284" s="3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10" t="s">
        <v>8323</v>
      </c>
      <c r="P1284" s="3" t="s">
        <v>8324</v>
      </c>
      <c r="Q1284" s="11">
        <f t="shared" si="40"/>
        <v>41586.475173611114</v>
      </c>
      <c r="R1284" s="3">
        <f t="shared" si="41"/>
        <v>2013</v>
      </c>
    </row>
    <row r="1285" spans="1:18" ht="45" x14ac:dyDescent="0.25">
      <c r="A1285" s="3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10" t="s">
        <v>8323</v>
      </c>
      <c r="P1285" s="3" t="s">
        <v>8324</v>
      </c>
      <c r="Q1285" s="11">
        <f t="shared" si="40"/>
        <v>41320.717465277776</v>
      </c>
      <c r="R1285" s="3">
        <f t="shared" si="41"/>
        <v>2013</v>
      </c>
    </row>
    <row r="1286" spans="1:18" ht="60" x14ac:dyDescent="0.25">
      <c r="A1286" s="3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10" t="s">
        <v>8315</v>
      </c>
      <c r="P1286" s="3" t="s">
        <v>8316</v>
      </c>
      <c r="Q1286" s="11">
        <f t="shared" si="40"/>
        <v>42712.23474537037</v>
      </c>
      <c r="R1286" s="3">
        <f t="shared" si="41"/>
        <v>2016</v>
      </c>
    </row>
    <row r="1287" spans="1:18" ht="60" x14ac:dyDescent="0.25">
      <c r="A1287" s="3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10" t="s">
        <v>8315</v>
      </c>
      <c r="P1287" s="3" t="s">
        <v>8316</v>
      </c>
      <c r="Q1287" s="11">
        <f t="shared" si="40"/>
        <v>42160.583043981482</v>
      </c>
      <c r="R1287" s="3">
        <f t="shared" si="41"/>
        <v>2015</v>
      </c>
    </row>
    <row r="1288" spans="1:18" ht="45" x14ac:dyDescent="0.25">
      <c r="A1288" s="3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10" t="s">
        <v>8315</v>
      </c>
      <c r="P1288" s="3" t="s">
        <v>8316</v>
      </c>
      <c r="Q1288" s="11">
        <f t="shared" si="40"/>
        <v>42039.384571759263</v>
      </c>
      <c r="R1288" s="3">
        <f t="shared" si="41"/>
        <v>2015</v>
      </c>
    </row>
    <row r="1289" spans="1:18" ht="90" x14ac:dyDescent="0.25">
      <c r="A1289" s="3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10" t="s">
        <v>8315</v>
      </c>
      <c r="P1289" s="3" t="s">
        <v>8316</v>
      </c>
      <c r="Q1289" s="11">
        <f t="shared" si="40"/>
        <v>42107.621018518519</v>
      </c>
      <c r="R1289" s="3">
        <f t="shared" si="41"/>
        <v>2015</v>
      </c>
    </row>
    <row r="1290" spans="1:18" ht="60" x14ac:dyDescent="0.25">
      <c r="A1290" s="3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10" t="s">
        <v>8315</v>
      </c>
      <c r="P1290" s="3" t="s">
        <v>8316</v>
      </c>
      <c r="Q1290" s="11">
        <f t="shared" si="40"/>
        <v>42561.154664351852</v>
      </c>
      <c r="R1290" s="3">
        <f t="shared" si="41"/>
        <v>2016</v>
      </c>
    </row>
    <row r="1291" spans="1:18" ht="45" x14ac:dyDescent="0.25">
      <c r="A1291" s="3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10" t="s">
        <v>8315</v>
      </c>
      <c r="P1291" s="3" t="s">
        <v>8316</v>
      </c>
      <c r="Q1291" s="11">
        <f t="shared" si="40"/>
        <v>42709.134780092587</v>
      </c>
      <c r="R1291" s="3">
        <f t="shared" si="41"/>
        <v>2016</v>
      </c>
    </row>
    <row r="1292" spans="1:18" ht="30" x14ac:dyDescent="0.25">
      <c r="A1292" s="3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10" t="s">
        <v>8315</v>
      </c>
      <c r="P1292" s="3" t="s">
        <v>8316</v>
      </c>
      <c r="Q1292" s="11">
        <f t="shared" si="40"/>
        <v>42086.614942129629</v>
      </c>
      <c r="R1292" s="3">
        <f t="shared" si="41"/>
        <v>2015</v>
      </c>
    </row>
    <row r="1293" spans="1:18" ht="60" x14ac:dyDescent="0.25">
      <c r="A1293" s="3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10" t="s">
        <v>8315</v>
      </c>
      <c r="P1293" s="3" t="s">
        <v>8316</v>
      </c>
      <c r="Q1293" s="11">
        <f t="shared" si="40"/>
        <v>42064.652673611112</v>
      </c>
      <c r="R1293" s="3">
        <f t="shared" si="41"/>
        <v>2015</v>
      </c>
    </row>
    <row r="1294" spans="1:18" ht="60" x14ac:dyDescent="0.25">
      <c r="A1294" s="3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10" t="s">
        <v>8315</v>
      </c>
      <c r="P1294" s="3" t="s">
        <v>8316</v>
      </c>
      <c r="Q1294" s="11">
        <f t="shared" si="40"/>
        <v>42256.764212962968</v>
      </c>
      <c r="R1294" s="3">
        <f t="shared" si="41"/>
        <v>2015</v>
      </c>
    </row>
    <row r="1295" spans="1:18" ht="60" x14ac:dyDescent="0.25">
      <c r="A1295" s="3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10" t="s">
        <v>8315</v>
      </c>
      <c r="P1295" s="3" t="s">
        <v>8316</v>
      </c>
      <c r="Q1295" s="11">
        <f t="shared" si="40"/>
        <v>42292.701053240744</v>
      </c>
      <c r="R1295" s="3">
        <f t="shared" si="41"/>
        <v>2015</v>
      </c>
    </row>
    <row r="1296" spans="1:18" ht="60" x14ac:dyDescent="0.25">
      <c r="A1296" s="3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10" t="s">
        <v>8315</v>
      </c>
      <c r="P1296" s="3" t="s">
        <v>8316</v>
      </c>
      <c r="Q1296" s="11">
        <f t="shared" si="40"/>
        <v>42278.453668981485</v>
      </c>
      <c r="R1296" s="3">
        <f t="shared" si="41"/>
        <v>2015</v>
      </c>
    </row>
    <row r="1297" spans="1:18" ht="60" x14ac:dyDescent="0.25">
      <c r="A1297" s="3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10" t="s">
        <v>8315</v>
      </c>
      <c r="P1297" s="3" t="s">
        <v>8316</v>
      </c>
      <c r="Q1297" s="11">
        <f t="shared" si="40"/>
        <v>42184.572881944448</v>
      </c>
      <c r="R1297" s="3">
        <f t="shared" si="41"/>
        <v>2015</v>
      </c>
    </row>
    <row r="1298" spans="1:18" ht="60" x14ac:dyDescent="0.25">
      <c r="A1298" s="3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10" t="s">
        <v>8315</v>
      </c>
      <c r="P1298" s="3" t="s">
        <v>8316</v>
      </c>
      <c r="Q1298" s="11">
        <f t="shared" si="40"/>
        <v>42423.050613425927</v>
      </c>
      <c r="R1298" s="3">
        <f t="shared" si="41"/>
        <v>2016</v>
      </c>
    </row>
    <row r="1299" spans="1:18" ht="60" x14ac:dyDescent="0.25">
      <c r="A1299" s="3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10" t="s">
        <v>8315</v>
      </c>
      <c r="P1299" s="3" t="s">
        <v>8316</v>
      </c>
      <c r="Q1299" s="11">
        <f t="shared" si="40"/>
        <v>42461.747199074074</v>
      </c>
      <c r="R1299" s="3">
        <f t="shared" si="41"/>
        <v>2016</v>
      </c>
    </row>
    <row r="1300" spans="1:18" ht="60" x14ac:dyDescent="0.25">
      <c r="A1300" s="3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10" t="s">
        <v>8315</v>
      </c>
      <c r="P1300" s="3" t="s">
        <v>8316</v>
      </c>
      <c r="Q1300" s="11">
        <f t="shared" si="40"/>
        <v>42458.680925925932</v>
      </c>
      <c r="R1300" s="3">
        <f t="shared" si="41"/>
        <v>2016</v>
      </c>
    </row>
    <row r="1301" spans="1:18" ht="45" x14ac:dyDescent="0.25">
      <c r="A1301" s="3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10" t="s">
        <v>8315</v>
      </c>
      <c r="P1301" s="3" t="s">
        <v>8316</v>
      </c>
      <c r="Q1301" s="11">
        <f t="shared" si="40"/>
        <v>42169.814340277779</v>
      </c>
      <c r="R1301" s="3">
        <f t="shared" si="41"/>
        <v>2015</v>
      </c>
    </row>
    <row r="1302" spans="1:18" ht="60" x14ac:dyDescent="0.25">
      <c r="A1302" s="3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10" t="s">
        <v>8315</v>
      </c>
      <c r="P1302" s="3" t="s">
        <v>8316</v>
      </c>
      <c r="Q1302" s="11">
        <f t="shared" si="40"/>
        <v>42483.675208333334</v>
      </c>
      <c r="R1302" s="3">
        <f t="shared" si="41"/>
        <v>2016</v>
      </c>
    </row>
    <row r="1303" spans="1:18" ht="60" x14ac:dyDescent="0.25">
      <c r="A1303" s="3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10" t="s">
        <v>8315</v>
      </c>
      <c r="P1303" s="3" t="s">
        <v>8316</v>
      </c>
      <c r="Q1303" s="11">
        <f t="shared" si="40"/>
        <v>42195.749745370369</v>
      </c>
      <c r="R1303" s="3">
        <f t="shared" si="41"/>
        <v>2015</v>
      </c>
    </row>
    <row r="1304" spans="1:18" ht="45" x14ac:dyDescent="0.25">
      <c r="A1304" s="3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10" t="s">
        <v>8315</v>
      </c>
      <c r="P1304" s="3" t="s">
        <v>8316</v>
      </c>
      <c r="Q1304" s="11">
        <f t="shared" si="40"/>
        <v>42675.057997685188</v>
      </c>
      <c r="R1304" s="3">
        <f t="shared" si="41"/>
        <v>2016</v>
      </c>
    </row>
    <row r="1305" spans="1:18" ht="30" x14ac:dyDescent="0.25">
      <c r="A1305" s="3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10" t="s">
        <v>8315</v>
      </c>
      <c r="P1305" s="3" t="s">
        <v>8316</v>
      </c>
      <c r="Q1305" s="11">
        <f t="shared" si="40"/>
        <v>42566.441203703704</v>
      </c>
      <c r="R1305" s="3">
        <f t="shared" si="41"/>
        <v>2016</v>
      </c>
    </row>
    <row r="1306" spans="1:18" ht="45" x14ac:dyDescent="0.25">
      <c r="A1306" s="3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10" t="s">
        <v>8317</v>
      </c>
      <c r="P1306" s="3" t="s">
        <v>8319</v>
      </c>
      <c r="Q1306" s="11">
        <f t="shared" si="40"/>
        <v>42747.194502314815</v>
      </c>
      <c r="R1306" s="3">
        <f t="shared" si="41"/>
        <v>2017</v>
      </c>
    </row>
    <row r="1307" spans="1:18" ht="60" x14ac:dyDescent="0.25">
      <c r="A1307" s="3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10" t="s">
        <v>8317</v>
      </c>
      <c r="P1307" s="3" t="s">
        <v>8319</v>
      </c>
      <c r="Q1307" s="11">
        <f t="shared" si="40"/>
        <v>42543.665601851855</v>
      </c>
      <c r="R1307" s="3">
        <f t="shared" si="41"/>
        <v>2016</v>
      </c>
    </row>
    <row r="1308" spans="1:18" ht="60" x14ac:dyDescent="0.25">
      <c r="A1308" s="3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10" t="s">
        <v>8317</v>
      </c>
      <c r="P1308" s="3" t="s">
        <v>8319</v>
      </c>
      <c r="Q1308" s="11">
        <f t="shared" si="40"/>
        <v>41947.457569444443</v>
      </c>
      <c r="R1308" s="3">
        <f t="shared" si="41"/>
        <v>2014</v>
      </c>
    </row>
    <row r="1309" spans="1:18" ht="30" x14ac:dyDescent="0.25">
      <c r="A1309" s="3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10" t="s">
        <v>8317</v>
      </c>
      <c r="P1309" s="3" t="s">
        <v>8319</v>
      </c>
      <c r="Q1309" s="11">
        <f t="shared" si="40"/>
        <v>42387.503229166665</v>
      </c>
      <c r="R1309" s="3">
        <f t="shared" si="41"/>
        <v>2016</v>
      </c>
    </row>
    <row r="1310" spans="1:18" ht="30" x14ac:dyDescent="0.25">
      <c r="A1310" s="3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10" t="s">
        <v>8317</v>
      </c>
      <c r="P1310" s="3" t="s">
        <v>8319</v>
      </c>
      <c r="Q1310" s="11">
        <f t="shared" si="40"/>
        <v>42611.613564814819</v>
      </c>
      <c r="R1310" s="3">
        <f t="shared" si="41"/>
        <v>2016</v>
      </c>
    </row>
    <row r="1311" spans="1:18" ht="45" x14ac:dyDescent="0.25">
      <c r="A1311" s="3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10" t="s">
        <v>8317</v>
      </c>
      <c r="P1311" s="3" t="s">
        <v>8319</v>
      </c>
      <c r="Q1311" s="11">
        <f t="shared" si="40"/>
        <v>42257.882731481484</v>
      </c>
      <c r="R1311" s="3">
        <f t="shared" si="41"/>
        <v>2015</v>
      </c>
    </row>
    <row r="1312" spans="1:18" ht="45" x14ac:dyDescent="0.25">
      <c r="A1312" s="3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10" t="s">
        <v>8317</v>
      </c>
      <c r="P1312" s="3" t="s">
        <v>8319</v>
      </c>
      <c r="Q1312" s="11">
        <f t="shared" si="40"/>
        <v>42556.667245370365</v>
      </c>
      <c r="R1312" s="3">
        <f t="shared" si="41"/>
        <v>2016</v>
      </c>
    </row>
    <row r="1313" spans="1:18" ht="60" x14ac:dyDescent="0.25">
      <c r="A1313" s="3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10" t="s">
        <v>8317</v>
      </c>
      <c r="P1313" s="3" t="s">
        <v>8319</v>
      </c>
      <c r="Q1313" s="11">
        <f t="shared" si="40"/>
        <v>42669.802303240736</v>
      </c>
      <c r="R1313" s="3">
        <f t="shared" si="41"/>
        <v>2016</v>
      </c>
    </row>
    <row r="1314" spans="1:18" ht="45" x14ac:dyDescent="0.25">
      <c r="A1314" s="3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10" t="s">
        <v>8317</v>
      </c>
      <c r="P1314" s="3" t="s">
        <v>8319</v>
      </c>
      <c r="Q1314" s="11">
        <f t="shared" si="40"/>
        <v>42082.702800925923</v>
      </c>
      <c r="R1314" s="3">
        <f t="shared" si="41"/>
        <v>2015</v>
      </c>
    </row>
    <row r="1315" spans="1:18" ht="60" x14ac:dyDescent="0.25">
      <c r="A1315" s="3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10" t="s">
        <v>8317</v>
      </c>
      <c r="P1315" s="3" t="s">
        <v>8319</v>
      </c>
      <c r="Q1315" s="11">
        <f t="shared" si="40"/>
        <v>42402.709652777776</v>
      </c>
      <c r="R1315" s="3">
        <f t="shared" si="41"/>
        <v>2016</v>
      </c>
    </row>
    <row r="1316" spans="1:18" ht="60" x14ac:dyDescent="0.25">
      <c r="A1316" s="3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10" t="s">
        <v>8317</v>
      </c>
      <c r="P1316" s="3" t="s">
        <v>8319</v>
      </c>
      <c r="Q1316" s="11">
        <f t="shared" si="40"/>
        <v>42604.669675925921</v>
      </c>
      <c r="R1316" s="3">
        <f t="shared" si="41"/>
        <v>2016</v>
      </c>
    </row>
    <row r="1317" spans="1:18" ht="30" x14ac:dyDescent="0.25">
      <c r="A1317" s="3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10" t="s">
        <v>8317</v>
      </c>
      <c r="P1317" s="3" t="s">
        <v>8319</v>
      </c>
      <c r="Q1317" s="11">
        <f t="shared" si="40"/>
        <v>42278.498240740737</v>
      </c>
      <c r="R1317" s="3">
        <f t="shared" si="41"/>
        <v>2015</v>
      </c>
    </row>
    <row r="1318" spans="1:18" ht="45" x14ac:dyDescent="0.25">
      <c r="A1318" s="3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10" t="s">
        <v>8317</v>
      </c>
      <c r="P1318" s="3" t="s">
        <v>8319</v>
      </c>
      <c r="Q1318" s="11">
        <f t="shared" si="40"/>
        <v>42393.961909722217</v>
      </c>
      <c r="R1318" s="3">
        <f t="shared" si="41"/>
        <v>2016</v>
      </c>
    </row>
    <row r="1319" spans="1:18" ht="60" x14ac:dyDescent="0.25">
      <c r="A1319" s="3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10" t="s">
        <v>8317</v>
      </c>
      <c r="P1319" s="3" t="s">
        <v>8319</v>
      </c>
      <c r="Q1319" s="11">
        <f t="shared" si="40"/>
        <v>42520.235486111109</v>
      </c>
      <c r="R1319" s="3">
        <f t="shared" si="41"/>
        <v>2016</v>
      </c>
    </row>
    <row r="1320" spans="1:18" ht="45" x14ac:dyDescent="0.25">
      <c r="A1320" s="3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10" t="s">
        <v>8317</v>
      </c>
      <c r="P1320" s="3" t="s">
        <v>8319</v>
      </c>
      <c r="Q1320" s="11">
        <f t="shared" si="40"/>
        <v>41985.043657407412</v>
      </c>
      <c r="R1320" s="3">
        <f t="shared" si="41"/>
        <v>2014</v>
      </c>
    </row>
    <row r="1321" spans="1:18" ht="60" x14ac:dyDescent="0.25">
      <c r="A1321" s="3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10" t="s">
        <v>8317</v>
      </c>
      <c r="P1321" s="3" t="s">
        <v>8319</v>
      </c>
      <c r="Q1321" s="11">
        <f t="shared" si="40"/>
        <v>41816.812094907407</v>
      </c>
      <c r="R1321" s="3">
        <f t="shared" si="41"/>
        <v>2014</v>
      </c>
    </row>
    <row r="1322" spans="1:18" ht="60" x14ac:dyDescent="0.25">
      <c r="A1322" s="3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10" t="s">
        <v>8317</v>
      </c>
      <c r="P1322" s="3" t="s">
        <v>8319</v>
      </c>
      <c r="Q1322" s="11">
        <f t="shared" si="40"/>
        <v>42705.690347222218</v>
      </c>
      <c r="R1322" s="3">
        <f t="shared" si="41"/>
        <v>2016</v>
      </c>
    </row>
    <row r="1323" spans="1:18" ht="60" x14ac:dyDescent="0.25">
      <c r="A1323" s="3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10" t="s">
        <v>8317</v>
      </c>
      <c r="P1323" s="3" t="s">
        <v>8319</v>
      </c>
      <c r="Q1323" s="11">
        <f t="shared" si="40"/>
        <v>42697.74927083333</v>
      </c>
      <c r="R1323" s="3">
        <f t="shared" si="41"/>
        <v>2016</v>
      </c>
    </row>
    <row r="1324" spans="1:18" ht="60" x14ac:dyDescent="0.25">
      <c r="A1324" s="3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10" t="s">
        <v>8317</v>
      </c>
      <c r="P1324" s="3" t="s">
        <v>8319</v>
      </c>
      <c r="Q1324" s="11">
        <f t="shared" si="40"/>
        <v>42115.656539351854</v>
      </c>
      <c r="R1324" s="3">
        <f t="shared" si="41"/>
        <v>2015</v>
      </c>
    </row>
    <row r="1325" spans="1:18" ht="60" x14ac:dyDescent="0.25">
      <c r="A1325" s="3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10" t="s">
        <v>8317</v>
      </c>
      <c r="P1325" s="3" t="s">
        <v>8319</v>
      </c>
      <c r="Q1325" s="11">
        <f t="shared" si="40"/>
        <v>42451.698449074072</v>
      </c>
      <c r="R1325" s="3">
        <f t="shared" si="41"/>
        <v>2016</v>
      </c>
    </row>
    <row r="1326" spans="1:18" ht="60" x14ac:dyDescent="0.25">
      <c r="A1326" s="3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10" t="s">
        <v>8317</v>
      </c>
      <c r="P1326" s="3" t="s">
        <v>8319</v>
      </c>
      <c r="Q1326" s="11">
        <f t="shared" si="40"/>
        <v>42626.633703703701</v>
      </c>
      <c r="R1326" s="3">
        <f t="shared" si="41"/>
        <v>2016</v>
      </c>
    </row>
    <row r="1327" spans="1:18" ht="60" x14ac:dyDescent="0.25">
      <c r="A1327" s="3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10" t="s">
        <v>8317</v>
      </c>
      <c r="P1327" s="3" t="s">
        <v>8319</v>
      </c>
      <c r="Q1327" s="11">
        <f t="shared" si="40"/>
        <v>42704.086053240739</v>
      </c>
      <c r="R1327" s="3">
        <f t="shared" si="41"/>
        <v>2016</v>
      </c>
    </row>
    <row r="1328" spans="1:18" ht="60" x14ac:dyDescent="0.25">
      <c r="A1328" s="3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10" t="s">
        <v>8317</v>
      </c>
      <c r="P1328" s="3" t="s">
        <v>8319</v>
      </c>
      <c r="Q1328" s="11">
        <f t="shared" si="40"/>
        <v>41974.791990740734</v>
      </c>
      <c r="R1328" s="3">
        <f t="shared" si="41"/>
        <v>2014</v>
      </c>
    </row>
    <row r="1329" spans="1:18" ht="45" x14ac:dyDescent="0.25">
      <c r="A1329" s="3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10" t="s">
        <v>8317</v>
      </c>
      <c r="P1329" s="3" t="s">
        <v>8319</v>
      </c>
      <c r="Q1329" s="11">
        <f t="shared" si="40"/>
        <v>42123.678645833337</v>
      </c>
      <c r="R1329" s="3">
        <f t="shared" si="41"/>
        <v>2015</v>
      </c>
    </row>
    <row r="1330" spans="1:18" ht="60" x14ac:dyDescent="0.25">
      <c r="A1330" s="3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10" t="s">
        <v>8317</v>
      </c>
      <c r="P1330" s="3" t="s">
        <v>8319</v>
      </c>
      <c r="Q1330" s="11">
        <f t="shared" si="40"/>
        <v>42612.642754629633</v>
      </c>
      <c r="R1330" s="3">
        <f t="shared" si="41"/>
        <v>2016</v>
      </c>
    </row>
    <row r="1331" spans="1:18" ht="45" x14ac:dyDescent="0.25">
      <c r="A1331" s="3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10" t="s">
        <v>8317</v>
      </c>
      <c r="P1331" s="3" t="s">
        <v>8319</v>
      </c>
      <c r="Q1331" s="11">
        <f t="shared" si="40"/>
        <v>41935.221585648149</v>
      </c>
      <c r="R1331" s="3">
        <f t="shared" si="41"/>
        <v>2014</v>
      </c>
    </row>
    <row r="1332" spans="1:18" ht="45" x14ac:dyDescent="0.25">
      <c r="A1332" s="3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10" t="s">
        <v>8317</v>
      </c>
      <c r="P1332" s="3" t="s">
        <v>8319</v>
      </c>
      <c r="Q1332" s="11">
        <f t="shared" si="40"/>
        <v>42522.276724537034</v>
      </c>
      <c r="R1332" s="3">
        <f t="shared" si="41"/>
        <v>2016</v>
      </c>
    </row>
    <row r="1333" spans="1:18" ht="45" x14ac:dyDescent="0.25">
      <c r="A1333" s="3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10" t="s">
        <v>8317</v>
      </c>
      <c r="P1333" s="3" t="s">
        <v>8319</v>
      </c>
      <c r="Q1333" s="11">
        <f t="shared" si="40"/>
        <v>42569.50409722222</v>
      </c>
      <c r="R1333" s="3">
        <f t="shared" si="41"/>
        <v>2016</v>
      </c>
    </row>
    <row r="1334" spans="1:18" ht="60" x14ac:dyDescent="0.25">
      <c r="A1334" s="3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10" t="s">
        <v>8317</v>
      </c>
      <c r="P1334" s="3" t="s">
        <v>8319</v>
      </c>
      <c r="Q1334" s="11">
        <f t="shared" si="40"/>
        <v>42732.060277777782</v>
      </c>
      <c r="R1334" s="3">
        <f t="shared" si="41"/>
        <v>2016</v>
      </c>
    </row>
    <row r="1335" spans="1:18" ht="60" x14ac:dyDescent="0.25">
      <c r="A1335" s="3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10" t="s">
        <v>8317</v>
      </c>
      <c r="P1335" s="3" t="s">
        <v>8319</v>
      </c>
      <c r="Q1335" s="11">
        <f t="shared" si="40"/>
        <v>41806.106770833336</v>
      </c>
      <c r="R1335" s="3">
        <f t="shared" si="41"/>
        <v>2014</v>
      </c>
    </row>
    <row r="1336" spans="1:18" ht="45" x14ac:dyDescent="0.25">
      <c r="A1336" s="3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10" t="s">
        <v>8317</v>
      </c>
      <c r="P1336" s="3" t="s">
        <v>8319</v>
      </c>
      <c r="Q1336" s="11">
        <f t="shared" si="40"/>
        <v>42410.774155092593</v>
      </c>
      <c r="R1336" s="3">
        <f t="shared" si="41"/>
        <v>2016</v>
      </c>
    </row>
    <row r="1337" spans="1:18" ht="60" x14ac:dyDescent="0.25">
      <c r="A1337" s="3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10" t="s">
        <v>8317</v>
      </c>
      <c r="P1337" s="3" t="s">
        <v>8319</v>
      </c>
      <c r="Q1337" s="11">
        <f t="shared" si="40"/>
        <v>42313.936365740738</v>
      </c>
      <c r="R1337" s="3">
        <f t="shared" si="41"/>
        <v>2015</v>
      </c>
    </row>
    <row r="1338" spans="1:18" ht="60" x14ac:dyDescent="0.25">
      <c r="A1338" s="3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10" t="s">
        <v>8317</v>
      </c>
      <c r="P1338" s="3" t="s">
        <v>8319</v>
      </c>
      <c r="Q1338" s="11">
        <f t="shared" si="40"/>
        <v>41955.863750000004</v>
      </c>
      <c r="R1338" s="3">
        <f t="shared" si="41"/>
        <v>2014</v>
      </c>
    </row>
    <row r="1339" spans="1:18" ht="45" x14ac:dyDescent="0.25">
      <c r="A1339" s="3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10" t="s">
        <v>8317</v>
      </c>
      <c r="P1339" s="3" t="s">
        <v>8319</v>
      </c>
      <c r="Q1339" s="11">
        <f t="shared" si="40"/>
        <v>42767.577303240745</v>
      </c>
      <c r="R1339" s="3">
        <f t="shared" si="41"/>
        <v>2017</v>
      </c>
    </row>
    <row r="1340" spans="1:18" ht="60" x14ac:dyDescent="0.25">
      <c r="A1340" s="3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10" t="s">
        <v>8317</v>
      </c>
      <c r="P1340" s="3" t="s">
        <v>8319</v>
      </c>
      <c r="Q1340" s="11">
        <f t="shared" si="40"/>
        <v>42188.803622685184</v>
      </c>
      <c r="R1340" s="3">
        <f t="shared" si="41"/>
        <v>2015</v>
      </c>
    </row>
    <row r="1341" spans="1:18" ht="30" x14ac:dyDescent="0.25">
      <c r="A1341" s="3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10" t="s">
        <v>8317</v>
      </c>
      <c r="P1341" s="3" t="s">
        <v>8319</v>
      </c>
      <c r="Q1341" s="11">
        <f t="shared" si="40"/>
        <v>41936.647164351853</v>
      </c>
      <c r="R1341" s="3">
        <f t="shared" si="41"/>
        <v>2014</v>
      </c>
    </row>
    <row r="1342" spans="1:18" ht="45" x14ac:dyDescent="0.25">
      <c r="A1342" s="3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10" t="s">
        <v>8317</v>
      </c>
      <c r="P1342" s="3" t="s">
        <v>8319</v>
      </c>
      <c r="Q1342" s="11">
        <f t="shared" si="40"/>
        <v>41836.595520833333</v>
      </c>
      <c r="R1342" s="3">
        <f t="shared" si="41"/>
        <v>2014</v>
      </c>
    </row>
    <row r="1343" spans="1:18" ht="60" x14ac:dyDescent="0.25">
      <c r="A1343" s="3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10" t="s">
        <v>8317</v>
      </c>
      <c r="P1343" s="3" t="s">
        <v>8319</v>
      </c>
      <c r="Q1343" s="11">
        <f t="shared" si="40"/>
        <v>42612.624039351853</v>
      </c>
      <c r="R1343" s="3">
        <f t="shared" si="41"/>
        <v>2016</v>
      </c>
    </row>
    <row r="1344" spans="1:18" ht="60" x14ac:dyDescent="0.25">
      <c r="A1344" s="3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10" t="s">
        <v>8317</v>
      </c>
      <c r="P1344" s="3" t="s">
        <v>8319</v>
      </c>
      <c r="Q1344" s="11">
        <f t="shared" si="40"/>
        <v>42172.816423611104</v>
      </c>
      <c r="R1344" s="3">
        <f t="shared" si="41"/>
        <v>2015</v>
      </c>
    </row>
    <row r="1345" spans="1:18" ht="60" x14ac:dyDescent="0.25">
      <c r="A1345" s="3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10" t="s">
        <v>8317</v>
      </c>
      <c r="P1345" s="3" t="s">
        <v>8319</v>
      </c>
      <c r="Q1345" s="11">
        <f t="shared" si="40"/>
        <v>42542.526423611111</v>
      </c>
      <c r="R1345" s="3">
        <f t="shared" si="41"/>
        <v>2016</v>
      </c>
    </row>
    <row r="1346" spans="1:18" ht="60" x14ac:dyDescent="0.25">
      <c r="A1346" s="3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10" t="s">
        <v>8320</v>
      </c>
      <c r="P1346" s="3" t="s">
        <v>8321</v>
      </c>
      <c r="Q1346" s="11">
        <f t="shared" si="40"/>
        <v>42522.789803240739</v>
      </c>
      <c r="R1346" s="3">
        <f t="shared" si="41"/>
        <v>2016</v>
      </c>
    </row>
    <row r="1347" spans="1:18" ht="45" x14ac:dyDescent="0.25">
      <c r="A1347" s="3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10" t="s">
        <v>8320</v>
      </c>
      <c r="P1347" s="3" t="s">
        <v>8321</v>
      </c>
      <c r="Q1347" s="11">
        <f t="shared" ref="Q1347:Q1410" si="42">(((J1347/60)/60)/24)+DATE(1970,1,1)</f>
        <v>41799.814340277779</v>
      </c>
      <c r="R1347" s="3">
        <f t="shared" ref="R1347:R1410" si="43">YEAR(Q1347)</f>
        <v>2014</v>
      </c>
    </row>
    <row r="1348" spans="1:18" ht="45" x14ac:dyDescent="0.25">
      <c r="A1348" s="3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10" t="s">
        <v>8320</v>
      </c>
      <c r="P1348" s="3" t="s">
        <v>8321</v>
      </c>
      <c r="Q1348" s="11">
        <f t="shared" si="42"/>
        <v>41422.075821759259</v>
      </c>
      <c r="R1348" s="3">
        <f t="shared" si="43"/>
        <v>2013</v>
      </c>
    </row>
    <row r="1349" spans="1:18" ht="60" x14ac:dyDescent="0.25">
      <c r="A1349" s="3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10" t="s">
        <v>8320</v>
      </c>
      <c r="P1349" s="3" t="s">
        <v>8321</v>
      </c>
      <c r="Q1349" s="11">
        <f t="shared" si="42"/>
        <v>42040.638020833328</v>
      </c>
      <c r="R1349" s="3">
        <f t="shared" si="43"/>
        <v>2015</v>
      </c>
    </row>
    <row r="1350" spans="1:18" ht="60" x14ac:dyDescent="0.25">
      <c r="A1350" s="3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10" t="s">
        <v>8320</v>
      </c>
      <c r="P1350" s="3" t="s">
        <v>8321</v>
      </c>
      <c r="Q1350" s="11">
        <f t="shared" si="42"/>
        <v>41963.506168981476</v>
      </c>
      <c r="R1350" s="3">
        <f t="shared" si="43"/>
        <v>2014</v>
      </c>
    </row>
    <row r="1351" spans="1:18" ht="60" x14ac:dyDescent="0.25">
      <c r="A1351" s="3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10" t="s">
        <v>8320</v>
      </c>
      <c r="P1351" s="3" t="s">
        <v>8321</v>
      </c>
      <c r="Q1351" s="11">
        <f t="shared" si="42"/>
        <v>42317.33258101852</v>
      </c>
      <c r="R1351" s="3">
        <f t="shared" si="43"/>
        <v>2015</v>
      </c>
    </row>
    <row r="1352" spans="1:18" ht="60" x14ac:dyDescent="0.25">
      <c r="A1352" s="3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10" t="s">
        <v>8320</v>
      </c>
      <c r="P1352" s="3" t="s">
        <v>8321</v>
      </c>
      <c r="Q1352" s="11">
        <f t="shared" si="42"/>
        <v>42334.013124999998</v>
      </c>
      <c r="R1352" s="3">
        <f t="shared" si="43"/>
        <v>2015</v>
      </c>
    </row>
    <row r="1353" spans="1:18" ht="45" x14ac:dyDescent="0.25">
      <c r="A1353" s="3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10" t="s">
        <v>8320</v>
      </c>
      <c r="P1353" s="3" t="s">
        <v>8321</v>
      </c>
      <c r="Q1353" s="11">
        <f t="shared" si="42"/>
        <v>42382.74009259259</v>
      </c>
      <c r="R1353" s="3">
        <f t="shared" si="43"/>
        <v>2016</v>
      </c>
    </row>
    <row r="1354" spans="1:18" ht="60" x14ac:dyDescent="0.25">
      <c r="A1354" s="3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10" t="s">
        <v>8320</v>
      </c>
      <c r="P1354" s="3" t="s">
        <v>8321</v>
      </c>
      <c r="Q1354" s="11">
        <f t="shared" si="42"/>
        <v>42200.578310185185</v>
      </c>
      <c r="R1354" s="3">
        <f t="shared" si="43"/>
        <v>2015</v>
      </c>
    </row>
    <row r="1355" spans="1:18" ht="45" x14ac:dyDescent="0.25">
      <c r="A1355" s="3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10" t="s">
        <v>8320</v>
      </c>
      <c r="P1355" s="3" t="s">
        <v>8321</v>
      </c>
      <c r="Q1355" s="11">
        <f t="shared" si="42"/>
        <v>41309.11791666667</v>
      </c>
      <c r="R1355" s="3">
        <f t="shared" si="43"/>
        <v>2013</v>
      </c>
    </row>
    <row r="1356" spans="1:18" ht="60" x14ac:dyDescent="0.25">
      <c r="A1356" s="3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10" t="s">
        <v>8320</v>
      </c>
      <c r="P1356" s="3" t="s">
        <v>8321</v>
      </c>
      <c r="Q1356" s="11">
        <f t="shared" si="42"/>
        <v>42502.807627314818</v>
      </c>
      <c r="R1356" s="3">
        <f t="shared" si="43"/>
        <v>2016</v>
      </c>
    </row>
    <row r="1357" spans="1:18" ht="60" x14ac:dyDescent="0.25">
      <c r="A1357" s="3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10" t="s">
        <v>8320</v>
      </c>
      <c r="P1357" s="3" t="s">
        <v>8321</v>
      </c>
      <c r="Q1357" s="11">
        <f t="shared" si="42"/>
        <v>41213.254687499997</v>
      </c>
      <c r="R1357" s="3">
        <f t="shared" si="43"/>
        <v>2012</v>
      </c>
    </row>
    <row r="1358" spans="1:18" ht="60" x14ac:dyDescent="0.25">
      <c r="A1358" s="3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10" t="s">
        <v>8320</v>
      </c>
      <c r="P1358" s="3" t="s">
        <v>8321</v>
      </c>
      <c r="Q1358" s="11">
        <f t="shared" si="42"/>
        <v>41430.038888888892</v>
      </c>
      <c r="R1358" s="3">
        <f t="shared" si="43"/>
        <v>2013</v>
      </c>
    </row>
    <row r="1359" spans="1:18" ht="45" x14ac:dyDescent="0.25">
      <c r="A1359" s="3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10" t="s">
        <v>8320</v>
      </c>
      <c r="P1359" s="3" t="s">
        <v>8321</v>
      </c>
      <c r="Q1359" s="11">
        <f t="shared" si="42"/>
        <v>41304.962233796294</v>
      </c>
      <c r="R1359" s="3">
        <f t="shared" si="43"/>
        <v>2013</v>
      </c>
    </row>
    <row r="1360" spans="1:18" ht="45" x14ac:dyDescent="0.25">
      <c r="A1360" s="3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10" t="s">
        <v>8320</v>
      </c>
      <c r="P1360" s="3" t="s">
        <v>8321</v>
      </c>
      <c r="Q1360" s="11">
        <f t="shared" si="42"/>
        <v>40689.570868055554</v>
      </c>
      <c r="R1360" s="3">
        <f t="shared" si="43"/>
        <v>2011</v>
      </c>
    </row>
    <row r="1361" spans="1:18" ht="60" x14ac:dyDescent="0.25">
      <c r="A1361" s="3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10" t="s">
        <v>8320</v>
      </c>
      <c r="P1361" s="3" t="s">
        <v>8321</v>
      </c>
      <c r="Q1361" s="11">
        <f t="shared" si="42"/>
        <v>40668.814699074072</v>
      </c>
      <c r="R1361" s="3">
        <f t="shared" si="43"/>
        <v>2011</v>
      </c>
    </row>
    <row r="1362" spans="1:18" ht="30" x14ac:dyDescent="0.25">
      <c r="A1362" s="3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10" t="s">
        <v>8320</v>
      </c>
      <c r="P1362" s="3" t="s">
        <v>8321</v>
      </c>
      <c r="Q1362" s="11">
        <f t="shared" si="42"/>
        <v>41095.900694444441</v>
      </c>
      <c r="R1362" s="3">
        <f t="shared" si="43"/>
        <v>2012</v>
      </c>
    </row>
    <row r="1363" spans="1:18" ht="45" x14ac:dyDescent="0.25">
      <c r="A1363" s="3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10" t="s">
        <v>8320</v>
      </c>
      <c r="P1363" s="3" t="s">
        <v>8321</v>
      </c>
      <c r="Q1363" s="11">
        <f t="shared" si="42"/>
        <v>41781.717268518521</v>
      </c>
      <c r="R1363" s="3">
        <f t="shared" si="43"/>
        <v>2014</v>
      </c>
    </row>
    <row r="1364" spans="1:18" ht="45" x14ac:dyDescent="0.25">
      <c r="A1364" s="3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10" t="s">
        <v>8320</v>
      </c>
      <c r="P1364" s="3" t="s">
        <v>8321</v>
      </c>
      <c r="Q1364" s="11">
        <f t="shared" si="42"/>
        <v>41464.934386574074</v>
      </c>
      <c r="R1364" s="3">
        <f t="shared" si="43"/>
        <v>2013</v>
      </c>
    </row>
    <row r="1365" spans="1:18" ht="60" x14ac:dyDescent="0.25">
      <c r="A1365" s="3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10" t="s">
        <v>8320</v>
      </c>
      <c r="P1365" s="3" t="s">
        <v>8321</v>
      </c>
      <c r="Q1365" s="11">
        <f t="shared" si="42"/>
        <v>42396.8440625</v>
      </c>
      <c r="R1365" s="3">
        <f t="shared" si="43"/>
        <v>2016</v>
      </c>
    </row>
    <row r="1366" spans="1:18" ht="60" x14ac:dyDescent="0.25">
      <c r="A1366" s="3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10" t="s">
        <v>8323</v>
      </c>
      <c r="P1366" s="3" t="s">
        <v>8324</v>
      </c>
      <c r="Q1366" s="11">
        <f t="shared" si="42"/>
        <v>41951.695671296293</v>
      </c>
      <c r="R1366" s="3">
        <f t="shared" si="43"/>
        <v>2014</v>
      </c>
    </row>
    <row r="1367" spans="1:18" ht="60" x14ac:dyDescent="0.25">
      <c r="A1367" s="3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10" t="s">
        <v>8323</v>
      </c>
      <c r="P1367" s="3" t="s">
        <v>8324</v>
      </c>
      <c r="Q1367" s="11">
        <f t="shared" si="42"/>
        <v>42049.733240740738</v>
      </c>
      <c r="R1367" s="3">
        <f t="shared" si="43"/>
        <v>2015</v>
      </c>
    </row>
    <row r="1368" spans="1:18" x14ac:dyDescent="0.25">
      <c r="A1368" s="3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10" t="s">
        <v>8323</v>
      </c>
      <c r="P1368" s="3" t="s">
        <v>8324</v>
      </c>
      <c r="Q1368" s="11">
        <f t="shared" si="42"/>
        <v>41924.996099537035</v>
      </c>
      <c r="R1368" s="3">
        <f t="shared" si="43"/>
        <v>2014</v>
      </c>
    </row>
    <row r="1369" spans="1:18" ht="45" x14ac:dyDescent="0.25">
      <c r="A1369" s="3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10" t="s">
        <v>8323</v>
      </c>
      <c r="P1369" s="3" t="s">
        <v>8324</v>
      </c>
      <c r="Q1369" s="11">
        <f t="shared" si="42"/>
        <v>42292.002893518518</v>
      </c>
      <c r="R1369" s="3">
        <f t="shared" si="43"/>
        <v>2015</v>
      </c>
    </row>
    <row r="1370" spans="1:18" ht="45" x14ac:dyDescent="0.25">
      <c r="A1370" s="3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10" t="s">
        <v>8323</v>
      </c>
      <c r="P1370" s="3" t="s">
        <v>8324</v>
      </c>
      <c r="Q1370" s="11">
        <f t="shared" si="42"/>
        <v>42146.190902777773</v>
      </c>
      <c r="R1370" s="3">
        <f t="shared" si="43"/>
        <v>2015</v>
      </c>
    </row>
    <row r="1371" spans="1:18" ht="60" x14ac:dyDescent="0.25">
      <c r="A1371" s="3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10" t="s">
        <v>8323</v>
      </c>
      <c r="P1371" s="3" t="s">
        <v>8324</v>
      </c>
      <c r="Q1371" s="11">
        <f t="shared" si="42"/>
        <v>41710.594282407408</v>
      </c>
      <c r="R1371" s="3">
        <f t="shared" si="43"/>
        <v>2014</v>
      </c>
    </row>
    <row r="1372" spans="1:18" ht="30" x14ac:dyDescent="0.25">
      <c r="A1372" s="3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10" t="s">
        <v>8323</v>
      </c>
      <c r="P1372" s="3" t="s">
        <v>8324</v>
      </c>
      <c r="Q1372" s="11">
        <f t="shared" si="42"/>
        <v>41548.00335648148</v>
      </c>
      <c r="R1372" s="3">
        <f t="shared" si="43"/>
        <v>2013</v>
      </c>
    </row>
    <row r="1373" spans="1:18" ht="60" x14ac:dyDescent="0.25">
      <c r="A1373" s="3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10" t="s">
        <v>8323</v>
      </c>
      <c r="P1373" s="3" t="s">
        <v>8324</v>
      </c>
      <c r="Q1373" s="11">
        <f t="shared" si="42"/>
        <v>42101.758587962962</v>
      </c>
      <c r="R1373" s="3">
        <f t="shared" si="43"/>
        <v>2015</v>
      </c>
    </row>
    <row r="1374" spans="1:18" ht="30" x14ac:dyDescent="0.25">
      <c r="A1374" s="3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10" t="s">
        <v>8323</v>
      </c>
      <c r="P1374" s="3" t="s">
        <v>8324</v>
      </c>
      <c r="Q1374" s="11">
        <f t="shared" si="42"/>
        <v>41072.739953703705</v>
      </c>
      <c r="R1374" s="3">
        <f t="shared" si="43"/>
        <v>2012</v>
      </c>
    </row>
    <row r="1375" spans="1:18" ht="45" x14ac:dyDescent="0.25">
      <c r="A1375" s="3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10" t="s">
        <v>8323</v>
      </c>
      <c r="P1375" s="3" t="s">
        <v>8324</v>
      </c>
      <c r="Q1375" s="11">
        <f t="shared" si="42"/>
        <v>42704.95177083333</v>
      </c>
      <c r="R1375" s="3">
        <f t="shared" si="43"/>
        <v>2016</v>
      </c>
    </row>
    <row r="1376" spans="1:18" ht="60" x14ac:dyDescent="0.25">
      <c r="A1376" s="3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10" t="s">
        <v>8323</v>
      </c>
      <c r="P1376" s="3" t="s">
        <v>8324</v>
      </c>
      <c r="Q1376" s="11">
        <f t="shared" si="42"/>
        <v>42424.161898148144</v>
      </c>
      <c r="R1376" s="3">
        <f t="shared" si="43"/>
        <v>2016</v>
      </c>
    </row>
    <row r="1377" spans="1:18" ht="60" x14ac:dyDescent="0.25">
      <c r="A1377" s="3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10" t="s">
        <v>8323</v>
      </c>
      <c r="P1377" s="3" t="s">
        <v>8324</v>
      </c>
      <c r="Q1377" s="11">
        <f t="shared" si="42"/>
        <v>42720.066192129627</v>
      </c>
      <c r="R1377" s="3">
        <f t="shared" si="43"/>
        <v>2016</v>
      </c>
    </row>
    <row r="1378" spans="1:18" ht="30" x14ac:dyDescent="0.25">
      <c r="A1378" s="3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10" t="s">
        <v>8323</v>
      </c>
      <c r="P1378" s="3" t="s">
        <v>8324</v>
      </c>
      <c r="Q1378" s="11">
        <f t="shared" si="42"/>
        <v>42677.669050925921</v>
      </c>
      <c r="R1378" s="3">
        <f t="shared" si="43"/>
        <v>2016</v>
      </c>
    </row>
    <row r="1379" spans="1:18" ht="60" x14ac:dyDescent="0.25">
      <c r="A1379" s="3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10" t="s">
        <v>8323</v>
      </c>
      <c r="P1379" s="3" t="s">
        <v>8324</v>
      </c>
      <c r="Q1379" s="11">
        <f t="shared" si="42"/>
        <v>42747.219560185185</v>
      </c>
      <c r="R1379" s="3">
        <f t="shared" si="43"/>
        <v>2017</v>
      </c>
    </row>
    <row r="1380" spans="1:18" x14ac:dyDescent="0.25">
      <c r="A1380" s="3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10" t="s">
        <v>8323</v>
      </c>
      <c r="P1380" s="3" t="s">
        <v>8324</v>
      </c>
      <c r="Q1380" s="11">
        <f t="shared" si="42"/>
        <v>42568.759374999994</v>
      </c>
      <c r="R1380" s="3">
        <f t="shared" si="43"/>
        <v>2016</v>
      </c>
    </row>
    <row r="1381" spans="1:18" ht="30" x14ac:dyDescent="0.25">
      <c r="A1381" s="3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10" t="s">
        <v>8323</v>
      </c>
      <c r="P1381" s="3" t="s">
        <v>8324</v>
      </c>
      <c r="Q1381" s="11">
        <f t="shared" si="42"/>
        <v>42130.491620370376</v>
      </c>
      <c r="R1381" s="3">
        <f t="shared" si="43"/>
        <v>2015</v>
      </c>
    </row>
    <row r="1382" spans="1:18" ht="45" x14ac:dyDescent="0.25">
      <c r="A1382" s="3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10" t="s">
        <v>8323</v>
      </c>
      <c r="P1382" s="3" t="s">
        <v>8324</v>
      </c>
      <c r="Q1382" s="11">
        <f t="shared" si="42"/>
        <v>42141.762800925921</v>
      </c>
      <c r="R1382" s="3">
        <f t="shared" si="43"/>
        <v>2015</v>
      </c>
    </row>
    <row r="1383" spans="1:18" ht="60" x14ac:dyDescent="0.25">
      <c r="A1383" s="3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10" t="s">
        <v>8323</v>
      </c>
      <c r="P1383" s="3" t="s">
        <v>8324</v>
      </c>
      <c r="Q1383" s="11">
        <f t="shared" si="42"/>
        <v>42703.214409722219</v>
      </c>
      <c r="R1383" s="3">
        <f t="shared" si="43"/>
        <v>2016</v>
      </c>
    </row>
    <row r="1384" spans="1:18" ht="45" x14ac:dyDescent="0.25">
      <c r="A1384" s="3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10" t="s">
        <v>8323</v>
      </c>
      <c r="P1384" s="3" t="s">
        <v>8324</v>
      </c>
      <c r="Q1384" s="11">
        <f t="shared" si="42"/>
        <v>41370.800185185188</v>
      </c>
      <c r="R1384" s="3">
        <f t="shared" si="43"/>
        <v>2013</v>
      </c>
    </row>
    <row r="1385" spans="1:18" ht="60" x14ac:dyDescent="0.25">
      <c r="A1385" s="3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10" t="s">
        <v>8323</v>
      </c>
      <c r="P1385" s="3" t="s">
        <v>8324</v>
      </c>
      <c r="Q1385" s="11">
        <f t="shared" si="42"/>
        <v>42707.074976851851</v>
      </c>
      <c r="R1385" s="3">
        <f t="shared" si="43"/>
        <v>2016</v>
      </c>
    </row>
    <row r="1386" spans="1:18" ht="45" x14ac:dyDescent="0.25">
      <c r="A1386" s="3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10" t="s">
        <v>8323</v>
      </c>
      <c r="P1386" s="3" t="s">
        <v>8324</v>
      </c>
      <c r="Q1386" s="11">
        <f t="shared" si="42"/>
        <v>42160.735208333332</v>
      </c>
      <c r="R1386" s="3">
        <f t="shared" si="43"/>
        <v>2015</v>
      </c>
    </row>
    <row r="1387" spans="1:18" ht="45" x14ac:dyDescent="0.25">
      <c r="A1387" s="3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10" t="s">
        <v>8323</v>
      </c>
      <c r="P1387" s="3" t="s">
        <v>8324</v>
      </c>
      <c r="Q1387" s="11">
        <f t="shared" si="42"/>
        <v>42433.688900462963</v>
      </c>
      <c r="R1387" s="3">
        <f t="shared" si="43"/>
        <v>2016</v>
      </c>
    </row>
    <row r="1388" spans="1:18" ht="30" x14ac:dyDescent="0.25">
      <c r="A1388" s="3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10" t="s">
        <v>8323</v>
      </c>
      <c r="P1388" s="3" t="s">
        <v>8324</v>
      </c>
      <c r="Q1388" s="11">
        <f t="shared" si="42"/>
        <v>42184.646863425922</v>
      </c>
      <c r="R1388" s="3">
        <f t="shared" si="43"/>
        <v>2015</v>
      </c>
    </row>
    <row r="1389" spans="1:18" ht="60" x14ac:dyDescent="0.25">
      <c r="A1389" s="3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10" t="s">
        <v>8323</v>
      </c>
      <c r="P1389" s="3" t="s">
        <v>8324</v>
      </c>
      <c r="Q1389" s="11">
        <f t="shared" si="42"/>
        <v>42126.92123842593</v>
      </c>
      <c r="R1389" s="3">
        <f t="shared" si="43"/>
        <v>2015</v>
      </c>
    </row>
    <row r="1390" spans="1:18" ht="60" x14ac:dyDescent="0.25">
      <c r="A1390" s="3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10" t="s">
        <v>8323</v>
      </c>
      <c r="P1390" s="3" t="s">
        <v>8324</v>
      </c>
      <c r="Q1390" s="11">
        <f t="shared" si="42"/>
        <v>42634.614780092597</v>
      </c>
      <c r="R1390" s="3">
        <f t="shared" si="43"/>
        <v>2016</v>
      </c>
    </row>
    <row r="1391" spans="1:18" ht="30" x14ac:dyDescent="0.25">
      <c r="A1391" s="3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10" t="s">
        <v>8323</v>
      </c>
      <c r="P1391" s="3" t="s">
        <v>8324</v>
      </c>
      <c r="Q1391" s="11">
        <f t="shared" si="42"/>
        <v>42565.480983796297</v>
      </c>
      <c r="R1391" s="3">
        <f t="shared" si="43"/>
        <v>2016</v>
      </c>
    </row>
    <row r="1392" spans="1:18" ht="45" x14ac:dyDescent="0.25">
      <c r="A1392" s="3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10" t="s">
        <v>8323</v>
      </c>
      <c r="P1392" s="3" t="s">
        <v>8324</v>
      </c>
      <c r="Q1392" s="11">
        <f t="shared" si="42"/>
        <v>42087.803310185183</v>
      </c>
      <c r="R1392" s="3">
        <f t="shared" si="43"/>
        <v>2015</v>
      </c>
    </row>
    <row r="1393" spans="1:18" ht="45" x14ac:dyDescent="0.25">
      <c r="A1393" s="3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10" t="s">
        <v>8323</v>
      </c>
      <c r="P1393" s="3" t="s">
        <v>8324</v>
      </c>
      <c r="Q1393" s="11">
        <f t="shared" si="42"/>
        <v>42193.650671296295</v>
      </c>
      <c r="R1393" s="3">
        <f t="shared" si="43"/>
        <v>2015</v>
      </c>
    </row>
    <row r="1394" spans="1:18" ht="45" x14ac:dyDescent="0.25">
      <c r="A1394" s="3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10" t="s">
        <v>8323</v>
      </c>
      <c r="P1394" s="3" t="s">
        <v>8324</v>
      </c>
      <c r="Q1394" s="11">
        <f t="shared" si="42"/>
        <v>42401.154930555553</v>
      </c>
      <c r="R1394" s="3">
        <f t="shared" si="43"/>
        <v>2016</v>
      </c>
    </row>
    <row r="1395" spans="1:18" ht="30" x14ac:dyDescent="0.25">
      <c r="A1395" s="3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10" t="s">
        <v>8323</v>
      </c>
      <c r="P1395" s="3" t="s">
        <v>8324</v>
      </c>
      <c r="Q1395" s="11">
        <f t="shared" si="42"/>
        <v>42553.681979166664</v>
      </c>
      <c r="R1395" s="3">
        <f t="shared" si="43"/>
        <v>2016</v>
      </c>
    </row>
    <row r="1396" spans="1:18" ht="45" x14ac:dyDescent="0.25">
      <c r="A1396" s="3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10" t="s">
        <v>8323</v>
      </c>
      <c r="P1396" s="3" t="s">
        <v>8324</v>
      </c>
      <c r="Q1396" s="11">
        <f t="shared" si="42"/>
        <v>42752.144976851851</v>
      </c>
      <c r="R1396" s="3">
        <f t="shared" si="43"/>
        <v>2017</v>
      </c>
    </row>
    <row r="1397" spans="1:18" ht="30" x14ac:dyDescent="0.25">
      <c r="A1397" s="3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10" t="s">
        <v>8323</v>
      </c>
      <c r="P1397" s="3" t="s">
        <v>8324</v>
      </c>
      <c r="Q1397" s="11">
        <f t="shared" si="42"/>
        <v>42719.90834490741</v>
      </c>
      <c r="R1397" s="3">
        <f t="shared" si="43"/>
        <v>2016</v>
      </c>
    </row>
    <row r="1398" spans="1:18" ht="60" x14ac:dyDescent="0.25">
      <c r="A1398" s="3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10" t="s">
        <v>8323</v>
      </c>
      <c r="P1398" s="3" t="s">
        <v>8324</v>
      </c>
      <c r="Q1398" s="11">
        <f t="shared" si="42"/>
        <v>42018.99863425926</v>
      </c>
      <c r="R1398" s="3">
        <f t="shared" si="43"/>
        <v>2015</v>
      </c>
    </row>
    <row r="1399" spans="1:18" ht="45" x14ac:dyDescent="0.25">
      <c r="A1399" s="3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10" t="s">
        <v>8323</v>
      </c>
      <c r="P1399" s="3" t="s">
        <v>8324</v>
      </c>
      <c r="Q1399" s="11">
        <f t="shared" si="42"/>
        <v>42640.917939814812</v>
      </c>
      <c r="R1399" s="3">
        <f t="shared" si="43"/>
        <v>2016</v>
      </c>
    </row>
    <row r="1400" spans="1:18" ht="45" x14ac:dyDescent="0.25">
      <c r="A1400" s="3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10" t="s">
        <v>8323</v>
      </c>
      <c r="P1400" s="3" t="s">
        <v>8324</v>
      </c>
      <c r="Q1400" s="11">
        <f t="shared" si="42"/>
        <v>42526.874236111107</v>
      </c>
      <c r="R1400" s="3">
        <f t="shared" si="43"/>
        <v>2016</v>
      </c>
    </row>
    <row r="1401" spans="1:18" ht="45" x14ac:dyDescent="0.25">
      <c r="A1401" s="3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10" t="s">
        <v>8323</v>
      </c>
      <c r="P1401" s="3" t="s">
        <v>8324</v>
      </c>
      <c r="Q1401" s="11">
        <f t="shared" si="42"/>
        <v>41889.004317129627</v>
      </c>
      <c r="R1401" s="3">
        <f t="shared" si="43"/>
        <v>2014</v>
      </c>
    </row>
    <row r="1402" spans="1:18" ht="45" x14ac:dyDescent="0.25">
      <c r="A1402" s="3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10" t="s">
        <v>8323</v>
      </c>
      <c r="P1402" s="3" t="s">
        <v>8324</v>
      </c>
      <c r="Q1402" s="11">
        <f t="shared" si="42"/>
        <v>42498.341122685189</v>
      </c>
      <c r="R1402" s="3">
        <f t="shared" si="43"/>
        <v>2016</v>
      </c>
    </row>
    <row r="1403" spans="1:18" ht="60" x14ac:dyDescent="0.25">
      <c r="A1403" s="3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10" t="s">
        <v>8323</v>
      </c>
      <c r="P1403" s="3" t="s">
        <v>8324</v>
      </c>
      <c r="Q1403" s="11">
        <f t="shared" si="42"/>
        <v>41399.99622685185</v>
      </c>
      <c r="R1403" s="3">
        <f t="shared" si="43"/>
        <v>2013</v>
      </c>
    </row>
    <row r="1404" spans="1:18" ht="60" x14ac:dyDescent="0.25">
      <c r="A1404" s="3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10" t="s">
        <v>8323</v>
      </c>
      <c r="P1404" s="3" t="s">
        <v>8324</v>
      </c>
      <c r="Q1404" s="11">
        <f t="shared" si="42"/>
        <v>42065.053368055553</v>
      </c>
      <c r="R1404" s="3">
        <f t="shared" si="43"/>
        <v>2015</v>
      </c>
    </row>
    <row r="1405" spans="1:18" ht="60" x14ac:dyDescent="0.25">
      <c r="A1405" s="3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10" t="s">
        <v>8323</v>
      </c>
      <c r="P1405" s="3" t="s">
        <v>8324</v>
      </c>
      <c r="Q1405" s="11">
        <f t="shared" si="42"/>
        <v>41451.062905092593</v>
      </c>
      <c r="R1405" s="3">
        <f t="shared" si="43"/>
        <v>2013</v>
      </c>
    </row>
    <row r="1406" spans="1:18" ht="60" x14ac:dyDescent="0.25">
      <c r="A1406" s="3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10" t="s">
        <v>8320</v>
      </c>
      <c r="P1406" s="3" t="s">
        <v>8339</v>
      </c>
      <c r="Q1406" s="11">
        <f t="shared" si="42"/>
        <v>42032.510243055556</v>
      </c>
      <c r="R1406" s="3">
        <f t="shared" si="43"/>
        <v>2015</v>
      </c>
    </row>
    <row r="1407" spans="1:18" ht="30" x14ac:dyDescent="0.25">
      <c r="A1407" s="3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10" t="s">
        <v>8320</v>
      </c>
      <c r="P1407" s="3" t="s">
        <v>8339</v>
      </c>
      <c r="Q1407" s="11">
        <f t="shared" si="42"/>
        <v>41941.680567129632</v>
      </c>
      <c r="R1407" s="3">
        <f t="shared" si="43"/>
        <v>2014</v>
      </c>
    </row>
    <row r="1408" spans="1:18" ht="30" x14ac:dyDescent="0.25">
      <c r="A1408" s="3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10" t="s">
        <v>8320</v>
      </c>
      <c r="P1408" s="3" t="s">
        <v>8339</v>
      </c>
      <c r="Q1408" s="11">
        <f t="shared" si="42"/>
        <v>42297.432951388888</v>
      </c>
      <c r="R1408" s="3">
        <f t="shared" si="43"/>
        <v>2015</v>
      </c>
    </row>
    <row r="1409" spans="1:18" ht="45" x14ac:dyDescent="0.25">
      <c r="A1409" s="3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10" t="s">
        <v>8320</v>
      </c>
      <c r="P1409" s="3" t="s">
        <v>8339</v>
      </c>
      <c r="Q1409" s="11">
        <f t="shared" si="42"/>
        <v>41838.536782407406</v>
      </c>
      <c r="R1409" s="3">
        <f t="shared" si="43"/>
        <v>2014</v>
      </c>
    </row>
    <row r="1410" spans="1:18" ht="60" x14ac:dyDescent="0.25">
      <c r="A1410" s="3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10" t="s">
        <v>8320</v>
      </c>
      <c r="P1410" s="3" t="s">
        <v>8339</v>
      </c>
      <c r="Q1410" s="11">
        <f t="shared" si="42"/>
        <v>42291.872175925921</v>
      </c>
      <c r="R1410" s="3">
        <f t="shared" si="43"/>
        <v>2015</v>
      </c>
    </row>
    <row r="1411" spans="1:18" ht="45" x14ac:dyDescent="0.25">
      <c r="A1411" s="3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10" t="s">
        <v>8320</v>
      </c>
      <c r="P1411" s="3" t="s">
        <v>8339</v>
      </c>
      <c r="Q1411" s="11">
        <f t="shared" ref="Q1411:Q1474" si="44">(((J1411/60)/60)/24)+DATE(1970,1,1)</f>
        <v>41945.133506944447</v>
      </c>
      <c r="R1411" s="3">
        <f t="shared" ref="R1411:R1474" si="45">YEAR(Q1411)</f>
        <v>2014</v>
      </c>
    </row>
    <row r="1412" spans="1:18" ht="60" x14ac:dyDescent="0.25">
      <c r="A1412" s="3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10" t="s">
        <v>8320</v>
      </c>
      <c r="P1412" s="3" t="s">
        <v>8339</v>
      </c>
      <c r="Q1412" s="11">
        <f t="shared" si="44"/>
        <v>42479.318518518514</v>
      </c>
      <c r="R1412" s="3">
        <f t="shared" si="45"/>
        <v>2016</v>
      </c>
    </row>
    <row r="1413" spans="1:18" ht="60" x14ac:dyDescent="0.25">
      <c r="A1413" s="3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10" t="s">
        <v>8320</v>
      </c>
      <c r="P1413" s="3" t="s">
        <v>8339</v>
      </c>
      <c r="Q1413" s="11">
        <f t="shared" si="44"/>
        <v>42013.059027777781</v>
      </c>
      <c r="R1413" s="3">
        <f t="shared" si="45"/>
        <v>2015</v>
      </c>
    </row>
    <row r="1414" spans="1:18" ht="45" x14ac:dyDescent="0.25">
      <c r="A1414" s="3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10" t="s">
        <v>8320</v>
      </c>
      <c r="P1414" s="3" t="s">
        <v>8339</v>
      </c>
      <c r="Q1414" s="11">
        <f t="shared" si="44"/>
        <v>41947.063645833332</v>
      </c>
      <c r="R1414" s="3">
        <f t="shared" si="45"/>
        <v>2014</v>
      </c>
    </row>
    <row r="1415" spans="1:18" ht="60" x14ac:dyDescent="0.25">
      <c r="A1415" s="3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10" t="s">
        <v>8320</v>
      </c>
      <c r="P1415" s="3" t="s">
        <v>8339</v>
      </c>
      <c r="Q1415" s="11">
        <f t="shared" si="44"/>
        <v>42360.437152777777</v>
      </c>
      <c r="R1415" s="3">
        <f t="shared" si="45"/>
        <v>2015</v>
      </c>
    </row>
    <row r="1416" spans="1:18" ht="60" x14ac:dyDescent="0.25">
      <c r="A1416" s="3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10" t="s">
        <v>8320</v>
      </c>
      <c r="P1416" s="3" t="s">
        <v>8339</v>
      </c>
      <c r="Q1416" s="11">
        <f t="shared" si="44"/>
        <v>42708.25309027778</v>
      </c>
      <c r="R1416" s="3">
        <f t="shared" si="45"/>
        <v>2016</v>
      </c>
    </row>
    <row r="1417" spans="1:18" ht="45" x14ac:dyDescent="0.25">
      <c r="A1417" s="3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10" t="s">
        <v>8320</v>
      </c>
      <c r="P1417" s="3" t="s">
        <v>8339</v>
      </c>
      <c r="Q1417" s="11">
        <f t="shared" si="44"/>
        <v>42192.675821759258</v>
      </c>
      <c r="R1417" s="3">
        <f t="shared" si="45"/>
        <v>2015</v>
      </c>
    </row>
    <row r="1418" spans="1:18" ht="45" x14ac:dyDescent="0.25">
      <c r="A1418" s="3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10" t="s">
        <v>8320</v>
      </c>
      <c r="P1418" s="3" t="s">
        <v>8339</v>
      </c>
      <c r="Q1418" s="11">
        <f t="shared" si="44"/>
        <v>42299.926145833335</v>
      </c>
      <c r="R1418" s="3">
        <f t="shared" si="45"/>
        <v>2015</v>
      </c>
    </row>
    <row r="1419" spans="1:18" ht="45" x14ac:dyDescent="0.25">
      <c r="A1419" s="3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10" t="s">
        <v>8320</v>
      </c>
      <c r="P1419" s="3" t="s">
        <v>8339</v>
      </c>
      <c r="Q1419" s="11">
        <f t="shared" si="44"/>
        <v>42232.15016203704</v>
      </c>
      <c r="R1419" s="3">
        <f t="shared" si="45"/>
        <v>2015</v>
      </c>
    </row>
    <row r="1420" spans="1:18" ht="60" x14ac:dyDescent="0.25">
      <c r="A1420" s="3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10" t="s">
        <v>8320</v>
      </c>
      <c r="P1420" s="3" t="s">
        <v>8339</v>
      </c>
      <c r="Q1420" s="11">
        <f t="shared" si="44"/>
        <v>42395.456412037034</v>
      </c>
      <c r="R1420" s="3">
        <f t="shared" si="45"/>
        <v>2016</v>
      </c>
    </row>
    <row r="1421" spans="1:18" ht="60" x14ac:dyDescent="0.25">
      <c r="A1421" s="3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10" t="s">
        <v>8320</v>
      </c>
      <c r="P1421" s="3" t="s">
        <v>8339</v>
      </c>
      <c r="Q1421" s="11">
        <f t="shared" si="44"/>
        <v>42622.456238425926</v>
      </c>
      <c r="R1421" s="3">
        <f t="shared" si="45"/>
        <v>2016</v>
      </c>
    </row>
    <row r="1422" spans="1:18" ht="30" x14ac:dyDescent="0.25">
      <c r="A1422" s="3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10" t="s">
        <v>8320</v>
      </c>
      <c r="P1422" s="3" t="s">
        <v>8339</v>
      </c>
      <c r="Q1422" s="11">
        <f t="shared" si="44"/>
        <v>42524.667662037042</v>
      </c>
      <c r="R1422" s="3">
        <f t="shared" si="45"/>
        <v>2016</v>
      </c>
    </row>
    <row r="1423" spans="1:18" ht="60" x14ac:dyDescent="0.25">
      <c r="A1423" s="3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10" t="s">
        <v>8320</v>
      </c>
      <c r="P1423" s="3" t="s">
        <v>8339</v>
      </c>
      <c r="Q1423" s="11">
        <f t="shared" si="44"/>
        <v>42013.915613425925</v>
      </c>
      <c r="R1423" s="3">
        <f t="shared" si="45"/>
        <v>2015</v>
      </c>
    </row>
    <row r="1424" spans="1:18" ht="60" x14ac:dyDescent="0.25">
      <c r="A1424" s="3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10" t="s">
        <v>8320</v>
      </c>
      <c r="P1424" s="3" t="s">
        <v>8339</v>
      </c>
      <c r="Q1424" s="11">
        <f t="shared" si="44"/>
        <v>42604.239629629628</v>
      </c>
      <c r="R1424" s="3">
        <f t="shared" si="45"/>
        <v>2016</v>
      </c>
    </row>
    <row r="1425" spans="1:18" ht="60" x14ac:dyDescent="0.25">
      <c r="A1425" s="3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10" t="s">
        <v>8320</v>
      </c>
      <c r="P1425" s="3" t="s">
        <v>8339</v>
      </c>
      <c r="Q1425" s="11">
        <f t="shared" si="44"/>
        <v>42340.360312500001</v>
      </c>
      <c r="R1425" s="3">
        <f t="shared" si="45"/>
        <v>2015</v>
      </c>
    </row>
    <row r="1426" spans="1:18" ht="45" x14ac:dyDescent="0.25">
      <c r="A1426" s="3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10" t="s">
        <v>8320</v>
      </c>
      <c r="P1426" s="3" t="s">
        <v>8339</v>
      </c>
      <c r="Q1426" s="11">
        <f t="shared" si="44"/>
        <v>42676.717615740738</v>
      </c>
      <c r="R1426" s="3">
        <f t="shared" si="45"/>
        <v>2016</v>
      </c>
    </row>
    <row r="1427" spans="1:18" ht="60" x14ac:dyDescent="0.25">
      <c r="A1427" s="3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10" t="s">
        <v>8320</v>
      </c>
      <c r="P1427" s="3" t="s">
        <v>8339</v>
      </c>
      <c r="Q1427" s="11">
        <f t="shared" si="44"/>
        <v>42093.131469907406</v>
      </c>
      <c r="R1427" s="3">
        <f t="shared" si="45"/>
        <v>2015</v>
      </c>
    </row>
    <row r="1428" spans="1:18" ht="60" x14ac:dyDescent="0.25">
      <c r="A1428" s="3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10" t="s">
        <v>8320</v>
      </c>
      <c r="P1428" s="3" t="s">
        <v>8339</v>
      </c>
      <c r="Q1428" s="11">
        <f t="shared" si="44"/>
        <v>42180.390277777777</v>
      </c>
      <c r="R1428" s="3">
        <f t="shared" si="45"/>
        <v>2015</v>
      </c>
    </row>
    <row r="1429" spans="1:18" ht="60" x14ac:dyDescent="0.25">
      <c r="A1429" s="3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10" t="s">
        <v>8320</v>
      </c>
      <c r="P1429" s="3" t="s">
        <v>8339</v>
      </c>
      <c r="Q1429" s="11">
        <f t="shared" si="44"/>
        <v>42601.851678240739</v>
      </c>
      <c r="R1429" s="3">
        <f t="shared" si="45"/>
        <v>2016</v>
      </c>
    </row>
    <row r="1430" spans="1:18" ht="60" x14ac:dyDescent="0.25">
      <c r="A1430" s="3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10" t="s">
        <v>8320</v>
      </c>
      <c r="P1430" s="3" t="s">
        <v>8339</v>
      </c>
      <c r="Q1430" s="11">
        <f t="shared" si="44"/>
        <v>42432.379826388889</v>
      </c>
      <c r="R1430" s="3">
        <f t="shared" si="45"/>
        <v>2016</v>
      </c>
    </row>
    <row r="1431" spans="1:18" ht="45" x14ac:dyDescent="0.25">
      <c r="A1431" s="3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10" t="s">
        <v>8320</v>
      </c>
      <c r="P1431" s="3" t="s">
        <v>8339</v>
      </c>
      <c r="Q1431" s="11">
        <f t="shared" si="44"/>
        <v>42074.060671296291</v>
      </c>
      <c r="R1431" s="3">
        <f t="shared" si="45"/>
        <v>2015</v>
      </c>
    </row>
    <row r="1432" spans="1:18" ht="45" x14ac:dyDescent="0.25">
      <c r="A1432" s="3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10" t="s">
        <v>8320</v>
      </c>
      <c r="P1432" s="3" t="s">
        <v>8339</v>
      </c>
      <c r="Q1432" s="11">
        <f t="shared" si="44"/>
        <v>41961.813518518517</v>
      </c>
      <c r="R1432" s="3">
        <f t="shared" si="45"/>
        <v>2014</v>
      </c>
    </row>
    <row r="1433" spans="1:18" ht="60" x14ac:dyDescent="0.25">
      <c r="A1433" s="3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10" t="s">
        <v>8320</v>
      </c>
      <c r="P1433" s="3" t="s">
        <v>8339</v>
      </c>
      <c r="Q1433" s="11">
        <f t="shared" si="44"/>
        <v>42304.210833333331</v>
      </c>
      <c r="R1433" s="3">
        <f t="shared" si="45"/>
        <v>2015</v>
      </c>
    </row>
    <row r="1434" spans="1:18" ht="60" x14ac:dyDescent="0.25">
      <c r="A1434" s="3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10" t="s">
        <v>8320</v>
      </c>
      <c r="P1434" s="3" t="s">
        <v>8339</v>
      </c>
      <c r="Q1434" s="11">
        <f t="shared" si="44"/>
        <v>42175.780416666668</v>
      </c>
      <c r="R1434" s="3">
        <f t="shared" si="45"/>
        <v>2015</v>
      </c>
    </row>
    <row r="1435" spans="1:18" ht="60" x14ac:dyDescent="0.25">
      <c r="A1435" s="3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10" t="s">
        <v>8320</v>
      </c>
      <c r="P1435" s="3" t="s">
        <v>8339</v>
      </c>
      <c r="Q1435" s="11">
        <f t="shared" si="44"/>
        <v>42673.625868055555</v>
      </c>
      <c r="R1435" s="3">
        <f t="shared" si="45"/>
        <v>2016</v>
      </c>
    </row>
    <row r="1436" spans="1:18" ht="45" x14ac:dyDescent="0.25">
      <c r="A1436" s="3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10" t="s">
        <v>8320</v>
      </c>
      <c r="P1436" s="3" t="s">
        <v>8339</v>
      </c>
      <c r="Q1436" s="11">
        <f t="shared" si="44"/>
        <v>42142.767106481479</v>
      </c>
      <c r="R1436" s="3">
        <f t="shared" si="45"/>
        <v>2015</v>
      </c>
    </row>
    <row r="1437" spans="1:18" ht="45" x14ac:dyDescent="0.25">
      <c r="A1437" s="3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10" t="s">
        <v>8320</v>
      </c>
      <c r="P1437" s="3" t="s">
        <v>8339</v>
      </c>
      <c r="Q1437" s="11">
        <f t="shared" si="44"/>
        <v>42258.780324074076</v>
      </c>
      <c r="R1437" s="3">
        <f t="shared" si="45"/>
        <v>2015</v>
      </c>
    </row>
    <row r="1438" spans="1:18" ht="60" x14ac:dyDescent="0.25">
      <c r="A1438" s="3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10" t="s">
        <v>8320</v>
      </c>
      <c r="P1438" s="3" t="s">
        <v>8339</v>
      </c>
      <c r="Q1438" s="11">
        <f t="shared" si="44"/>
        <v>42391.35019675926</v>
      </c>
      <c r="R1438" s="3">
        <f t="shared" si="45"/>
        <v>2016</v>
      </c>
    </row>
    <row r="1439" spans="1:18" ht="60" x14ac:dyDescent="0.25">
      <c r="A1439" s="3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10" t="s">
        <v>8320</v>
      </c>
      <c r="P1439" s="3" t="s">
        <v>8339</v>
      </c>
      <c r="Q1439" s="11">
        <f t="shared" si="44"/>
        <v>41796.531701388885</v>
      </c>
      <c r="R1439" s="3">
        <f t="shared" si="45"/>
        <v>2014</v>
      </c>
    </row>
    <row r="1440" spans="1:18" ht="60" x14ac:dyDescent="0.25">
      <c r="A1440" s="3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10" t="s">
        <v>8320</v>
      </c>
      <c r="P1440" s="3" t="s">
        <v>8339</v>
      </c>
      <c r="Q1440" s="11">
        <f t="shared" si="44"/>
        <v>42457.871516203704</v>
      </c>
      <c r="R1440" s="3">
        <f t="shared" si="45"/>
        <v>2016</v>
      </c>
    </row>
    <row r="1441" spans="1:18" ht="45" x14ac:dyDescent="0.25">
      <c r="A1441" s="3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10" t="s">
        <v>8320</v>
      </c>
      <c r="P1441" s="3" t="s">
        <v>8339</v>
      </c>
      <c r="Q1441" s="11">
        <f t="shared" si="44"/>
        <v>42040.829872685179</v>
      </c>
      <c r="R1441" s="3">
        <f t="shared" si="45"/>
        <v>2015</v>
      </c>
    </row>
    <row r="1442" spans="1:18" ht="60" x14ac:dyDescent="0.25">
      <c r="A1442" s="3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10" t="s">
        <v>8320</v>
      </c>
      <c r="P1442" s="3" t="s">
        <v>8339</v>
      </c>
      <c r="Q1442" s="11">
        <f t="shared" si="44"/>
        <v>42486.748414351852</v>
      </c>
      <c r="R1442" s="3">
        <f t="shared" si="45"/>
        <v>2016</v>
      </c>
    </row>
    <row r="1443" spans="1:18" ht="60" x14ac:dyDescent="0.25">
      <c r="A1443" s="3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10" t="s">
        <v>8320</v>
      </c>
      <c r="P1443" s="3" t="s">
        <v>8339</v>
      </c>
      <c r="Q1443" s="11">
        <f t="shared" si="44"/>
        <v>42198.765844907408</v>
      </c>
      <c r="R1443" s="3">
        <f t="shared" si="45"/>
        <v>2015</v>
      </c>
    </row>
    <row r="1444" spans="1:18" ht="60" x14ac:dyDescent="0.25">
      <c r="A1444" s="3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10" t="s">
        <v>8320</v>
      </c>
      <c r="P1444" s="3" t="s">
        <v>8339</v>
      </c>
      <c r="Q1444" s="11">
        <f t="shared" si="44"/>
        <v>42485.64534722222</v>
      </c>
      <c r="R1444" s="3">
        <f t="shared" si="45"/>
        <v>2016</v>
      </c>
    </row>
    <row r="1445" spans="1:18" ht="60" x14ac:dyDescent="0.25">
      <c r="A1445" s="3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10" t="s">
        <v>8320</v>
      </c>
      <c r="P1445" s="3" t="s">
        <v>8339</v>
      </c>
      <c r="Q1445" s="11">
        <f t="shared" si="44"/>
        <v>42707.926030092596</v>
      </c>
      <c r="R1445" s="3">
        <f t="shared" si="45"/>
        <v>2016</v>
      </c>
    </row>
    <row r="1446" spans="1:18" ht="45" x14ac:dyDescent="0.25">
      <c r="A1446" s="3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10" t="s">
        <v>8320</v>
      </c>
      <c r="P1446" s="3" t="s">
        <v>8339</v>
      </c>
      <c r="Q1446" s="11">
        <f t="shared" si="44"/>
        <v>42199.873402777783</v>
      </c>
      <c r="R1446" s="3">
        <f t="shared" si="45"/>
        <v>2015</v>
      </c>
    </row>
    <row r="1447" spans="1:18" ht="60" x14ac:dyDescent="0.25">
      <c r="A1447" s="3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10" t="s">
        <v>8320</v>
      </c>
      <c r="P1447" s="3" t="s">
        <v>8339</v>
      </c>
      <c r="Q1447" s="11">
        <f t="shared" si="44"/>
        <v>42139.542303240742</v>
      </c>
      <c r="R1447" s="3">
        <f t="shared" si="45"/>
        <v>2015</v>
      </c>
    </row>
    <row r="1448" spans="1:18" ht="60" x14ac:dyDescent="0.25">
      <c r="A1448" s="3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10" t="s">
        <v>8320</v>
      </c>
      <c r="P1448" s="3" t="s">
        <v>8339</v>
      </c>
      <c r="Q1448" s="11">
        <f t="shared" si="44"/>
        <v>42461.447662037041</v>
      </c>
      <c r="R1448" s="3">
        <f t="shared" si="45"/>
        <v>2016</v>
      </c>
    </row>
    <row r="1449" spans="1:18" ht="30" x14ac:dyDescent="0.25">
      <c r="A1449" s="3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10" t="s">
        <v>8320</v>
      </c>
      <c r="P1449" s="3" t="s">
        <v>8339</v>
      </c>
      <c r="Q1449" s="11">
        <f t="shared" si="44"/>
        <v>42529.730717592596</v>
      </c>
      <c r="R1449" s="3">
        <f t="shared" si="45"/>
        <v>2016</v>
      </c>
    </row>
    <row r="1450" spans="1:18" ht="60" x14ac:dyDescent="0.25">
      <c r="A1450" s="3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10" t="s">
        <v>8320</v>
      </c>
      <c r="P1450" s="3" t="s">
        <v>8339</v>
      </c>
      <c r="Q1450" s="11">
        <f t="shared" si="44"/>
        <v>42115.936550925922</v>
      </c>
      <c r="R1450" s="3">
        <f t="shared" si="45"/>
        <v>2015</v>
      </c>
    </row>
    <row r="1451" spans="1:18" ht="60" x14ac:dyDescent="0.25">
      <c r="A1451" s="3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10" t="s">
        <v>8320</v>
      </c>
      <c r="P1451" s="3" t="s">
        <v>8339</v>
      </c>
      <c r="Q1451" s="11">
        <f t="shared" si="44"/>
        <v>42086.811400462961</v>
      </c>
      <c r="R1451" s="3">
        <f t="shared" si="45"/>
        <v>2015</v>
      </c>
    </row>
    <row r="1452" spans="1:18" ht="60" x14ac:dyDescent="0.25">
      <c r="A1452" s="3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10" t="s">
        <v>8320</v>
      </c>
      <c r="P1452" s="3" t="s">
        <v>8339</v>
      </c>
      <c r="Q1452" s="11">
        <f t="shared" si="44"/>
        <v>42390.171261574069</v>
      </c>
      <c r="R1452" s="3">
        <f t="shared" si="45"/>
        <v>2016</v>
      </c>
    </row>
    <row r="1453" spans="1:18" ht="45" x14ac:dyDescent="0.25">
      <c r="A1453" s="3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10" t="s">
        <v>8320</v>
      </c>
      <c r="P1453" s="3" t="s">
        <v>8339</v>
      </c>
      <c r="Q1453" s="11">
        <f t="shared" si="44"/>
        <v>41931.959016203706</v>
      </c>
      <c r="R1453" s="3">
        <f t="shared" si="45"/>
        <v>2014</v>
      </c>
    </row>
    <row r="1454" spans="1:18" ht="45" x14ac:dyDescent="0.25">
      <c r="A1454" s="3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10" t="s">
        <v>8320</v>
      </c>
      <c r="P1454" s="3" t="s">
        <v>8339</v>
      </c>
      <c r="Q1454" s="11">
        <f t="shared" si="44"/>
        <v>41818.703275462962</v>
      </c>
      <c r="R1454" s="3">
        <f t="shared" si="45"/>
        <v>2014</v>
      </c>
    </row>
    <row r="1455" spans="1:18" ht="60" x14ac:dyDescent="0.25">
      <c r="A1455" s="3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10" t="s">
        <v>8320</v>
      </c>
      <c r="P1455" s="3" t="s">
        <v>8339</v>
      </c>
      <c r="Q1455" s="11">
        <f t="shared" si="44"/>
        <v>42795.696145833332</v>
      </c>
      <c r="R1455" s="3">
        <f t="shared" si="45"/>
        <v>2017</v>
      </c>
    </row>
    <row r="1456" spans="1:18" ht="60" x14ac:dyDescent="0.25">
      <c r="A1456" s="3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10" t="s">
        <v>8320</v>
      </c>
      <c r="P1456" s="3" t="s">
        <v>8339</v>
      </c>
      <c r="Q1456" s="11">
        <f t="shared" si="44"/>
        <v>42463.866666666669</v>
      </c>
      <c r="R1456" s="3">
        <f t="shared" si="45"/>
        <v>2016</v>
      </c>
    </row>
    <row r="1457" spans="1:18" ht="60" x14ac:dyDescent="0.25">
      <c r="A1457" s="3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10" t="s">
        <v>8320</v>
      </c>
      <c r="P1457" s="3" t="s">
        <v>8339</v>
      </c>
      <c r="Q1457" s="11">
        <f t="shared" si="44"/>
        <v>41832.672685185185</v>
      </c>
      <c r="R1457" s="3">
        <f t="shared" si="45"/>
        <v>2014</v>
      </c>
    </row>
    <row r="1458" spans="1:18" ht="30" x14ac:dyDescent="0.25">
      <c r="A1458" s="3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10" t="s">
        <v>8320</v>
      </c>
      <c r="P1458" s="3" t="s">
        <v>8339</v>
      </c>
      <c r="Q1458" s="11">
        <f t="shared" si="44"/>
        <v>42708.668576388889</v>
      </c>
      <c r="R1458" s="3">
        <f t="shared" si="45"/>
        <v>2016</v>
      </c>
    </row>
    <row r="1459" spans="1:18" ht="30" x14ac:dyDescent="0.25">
      <c r="A1459" s="3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10" t="s">
        <v>8320</v>
      </c>
      <c r="P1459" s="3" t="s">
        <v>8339</v>
      </c>
      <c r="Q1459" s="11">
        <f t="shared" si="44"/>
        <v>42289.89634259259</v>
      </c>
      <c r="R1459" s="3">
        <f t="shared" si="45"/>
        <v>2015</v>
      </c>
    </row>
    <row r="1460" spans="1:18" ht="60" x14ac:dyDescent="0.25">
      <c r="A1460" s="3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10" t="s">
        <v>8320</v>
      </c>
      <c r="P1460" s="3" t="s">
        <v>8339</v>
      </c>
      <c r="Q1460" s="11">
        <f t="shared" si="44"/>
        <v>41831.705555555556</v>
      </c>
      <c r="R1460" s="3">
        <f t="shared" si="45"/>
        <v>2014</v>
      </c>
    </row>
    <row r="1461" spans="1:18" ht="45" x14ac:dyDescent="0.25">
      <c r="A1461" s="3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10" t="s">
        <v>8320</v>
      </c>
      <c r="P1461" s="3" t="s">
        <v>8339</v>
      </c>
      <c r="Q1461" s="11">
        <f t="shared" si="44"/>
        <v>42312.204814814817</v>
      </c>
      <c r="R1461" s="3">
        <f t="shared" si="45"/>
        <v>2015</v>
      </c>
    </row>
    <row r="1462" spans="1:18" ht="45" x14ac:dyDescent="0.25">
      <c r="A1462" s="3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10" t="s">
        <v>8320</v>
      </c>
      <c r="P1462" s="3" t="s">
        <v>8339</v>
      </c>
      <c r="Q1462" s="11">
        <f t="shared" si="44"/>
        <v>41915.896967592591</v>
      </c>
      <c r="R1462" s="3">
        <f t="shared" si="45"/>
        <v>2014</v>
      </c>
    </row>
    <row r="1463" spans="1:18" ht="30" x14ac:dyDescent="0.25">
      <c r="A1463" s="3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10" t="s">
        <v>8320</v>
      </c>
      <c r="P1463" s="3" t="s">
        <v>8340</v>
      </c>
      <c r="Q1463" s="11">
        <f t="shared" si="44"/>
        <v>41899.645300925928</v>
      </c>
      <c r="R1463" s="3">
        <f t="shared" si="45"/>
        <v>2014</v>
      </c>
    </row>
    <row r="1464" spans="1:18" ht="30" x14ac:dyDescent="0.25">
      <c r="A1464" s="3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10" t="s">
        <v>8320</v>
      </c>
      <c r="P1464" s="3" t="s">
        <v>8340</v>
      </c>
      <c r="Q1464" s="11">
        <f t="shared" si="44"/>
        <v>41344.662858796299</v>
      </c>
      <c r="R1464" s="3">
        <f t="shared" si="45"/>
        <v>2013</v>
      </c>
    </row>
    <row r="1465" spans="1:18" ht="60" x14ac:dyDescent="0.25">
      <c r="A1465" s="3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10" t="s">
        <v>8320</v>
      </c>
      <c r="P1465" s="3" t="s">
        <v>8340</v>
      </c>
      <c r="Q1465" s="11">
        <f t="shared" si="44"/>
        <v>41326.911319444444</v>
      </c>
      <c r="R1465" s="3">
        <f t="shared" si="45"/>
        <v>2013</v>
      </c>
    </row>
    <row r="1466" spans="1:18" x14ac:dyDescent="0.25">
      <c r="A1466" s="3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10" t="s">
        <v>8320</v>
      </c>
      <c r="P1466" s="3" t="s">
        <v>8340</v>
      </c>
      <c r="Q1466" s="11">
        <f t="shared" si="44"/>
        <v>41291.661550925928</v>
      </c>
      <c r="R1466" s="3">
        <f t="shared" si="45"/>
        <v>2013</v>
      </c>
    </row>
    <row r="1467" spans="1:18" ht="60" x14ac:dyDescent="0.25">
      <c r="A1467" s="3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10" t="s">
        <v>8320</v>
      </c>
      <c r="P1467" s="3" t="s">
        <v>8340</v>
      </c>
      <c r="Q1467" s="11">
        <f t="shared" si="44"/>
        <v>40959.734398148146</v>
      </c>
      <c r="R1467" s="3">
        <f t="shared" si="45"/>
        <v>2012</v>
      </c>
    </row>
    <row r="1468" spans="1:18" ht="60" x14ac:dyDescent="0.25">
      <c r="A1468" s="3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10" t="s">
        <v>8320</v>
      </c>
      <c r="P1468" s="3" t="s">
        <v>8340</v>
      </c>
      <c r="Q1468" s="11">
        <f t="shared" si="44"/>
        <v>42340.172060185185</v>
      </c>
      <c r="R1468" s="3">
        <f t="shared" si="45"/>
        <v>2015</v>
      </c>
    </row>
    <row r="1469" spans="1:18" ht="30" x14ac:dyDescent="0.25">
      <c r="A1469" s="3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10" t="s">
        <v>8320</v>
      </c>
      <c r="P1469" s="3" t="s">
        <v>8340</v>
      </c>
      <c r="Q1469" s="11">
        <f t="shared" si="44"/>
        <v>40933.80190972222</v>
      </c>
      <c r="R1469" s="3">
        <f t="shared" si="45"/>
        <v>2012</v>
      </c>
    </row>
    <row r="1470" spans="1:18" ht="60" x14ac:dyDescent="0.25">
      <c r="A1470" s="3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10" t="s">
        <v>8320</v>
      </c>
      <c r="P1470" s="3" t="s">
        <v>8340</v>
      </c>
      <c r="Q1470" s="11">
        <f t="shared" si="44"/>
        <v>40646.014456018522</v>
      </c>
      <c r="R1470" s="3">
        <f t="shared" si="45"/>
        <v>2011</v>
      </c>
    </row>
    <row r="1471" spans="1:18" ht="45" x14ac:dyDescent="0.25">
      <c r="A1471" s="3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10" t="s">
        <v>8320</v>
      </c>
      <c r="P1471" s="3" t="s">
        <v>8340</v>
      </c>
      <c r="Q1471" s="11">
        <f t="shared" si="44"/>
        <v>41290.598483796297</v>
      </c>
      <c r="R1471" s="3">
        <f t="shared" si="45"/>
        <v>2013</v>
      </c>
    </row>
    <row r="1472" spans="1:18" ht="60" x14ac:dyDescent="0.25">
      <c r="A1472" s="3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10" t="s">
        <v>8320</v>
      </c>
      <c r="P1472" s="3" t="s">
        <v>8340</v>
      </c>
      <c r="Q1472" s="11">
        <f t="shared" si="44"/>
        <v>41250.827118055553</v>
      </c>
      <c r="R1472" s="3">
        <f t="shared" si="45"/>
        <v>2012</v>
      </c>
    </row>
    <row r="1473" spans="1:18" ht="60" x14ac:dyDescent="0.25">
      <c r="A1473" s="3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10" t="s">
        <v>8320</v>
      </c>
      <c r="P1473" s="3" t="s">
        <v>8340</v>
      </c>
      <c r="Q1473" s="11">
        <f t="shared" si="44"/>
        <v>42073.957569444443</v>
      </c>
      <c r="R1473" s="3">
        <f t="shared" si="45"/>
        <v>2015</v>
      </c>
    </row>
    <row r="1474" spans="1:18" ht="60" x14ac:dyDescent="0.25">
      <c r="A1474" s="3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10" t="s">
        <v>8320</v>
      </c>
      <c r="P1474" s="3" t="s">
        <v>8340</v>
      </c>
      <c r="Q1474" s="11">
        <f t="shared" si="44"/>
        <v>41533.542858796296</v>
      </c>
      <c r="R1474" s="3">
        <f t="shared" si="45"/>
        <v>2013</v>
      </c>
    </row>
    <row r="1475" spans="1:18" x14ac:dyDescent="0.25">
      <c r="A1475" s="3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10" t="s">
        <v>8320</v>
      </c>
      <c r="P1475" s="3" t="s">
        <v>8340</v>
      </c>
      <c r="Q1475" s="11">
        <f t="shared" ref="Q1475:Q1538" si="46">(((J1475/60)/60)/24)+DATE(1970,1,1)</f>
        <v>40939.979618055557</v>
      </c>
      <c r="R1475" s="3">
        <f t="shared" ref="R1475:R1538" si="47">YEAR(Q1475)</f>
        <v>2012</v>
      </c>
    </row>
    <row r="1476" spans="1:18" ht="60" x14ac:dyDescent="0.25">
      <c r="A1476" s="3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10" t="s">
        <v>8320</v>
      </c>
      <c r="P1476" s="3" t="s">
        <v>8340</v>
      </c>
      <c r="Q1476" s="11">
        <f t="shared" si="46"/>
        <v>41500.727916666663</v>
      </c>
      <c r="R1476" s="3">
        <f t="shared" si="47"/>
        <v>2013</v>
      </c>
    </row>
    <row r="1477" spans="1:18" ht="45" x14ac:dyDescent="0.25">
      <c r="A1477" s="3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10" t="s">
        <v>8320</v>
      </c>
      <c r="P1477" s="3" t="s">
        <v>8340</v>
      </c>
      <c r="Q1477" s="11">
        <f t="shared" si="46"/>
        <v>41960.722951388889</v>
      </c>
      <c r="R1477" s="3">
        <f t="shared" si="47"/>
        <v>2014</v>
      </c>
    </row>
    <row r="1478" spans="1:18" ht="45" x14ac:dyDescent="0.25">
      <c r="A1478" s="3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10" t="s">
        <v>8320</v>
      </c>
      <c r="P1478" s="3" t="s">
        <v>8340</v>
      </c>
      <c r="Q1478" s="11">
        <f t="shared" si="46"/>
        <v>40766.041921296295</v>
      </c>
      <c r="R1478" s="3">
        <f t="shared" si="47"/>
        <v>2011</v>
      </c>
    </row>
    <row r="1479" spans="1:18" ht="60" x14ac:dyDescent="0.25">
      <c r="A1479" s="3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10" t="s">
        <v>8320</v>
      </c>
      <c r="P1479" s="3" t="s">
        <v>8340</v>
      </c>
      <c r="Q1479" s="11">
        <f t="shared" si="46"/>
        <v>40840.615787037037</v>
      </c>
      <c r="R1479" s="3">
        <f t="shared" si="47"/>
        <v>2011</v>
      </c>
    </row>
    <row r="1480" spans="1:18" ht="60" x14ac:dyDescent="0.25">
      <c r="A1480" s="3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10" t="s">
        <v>8320</v>
      </c>
      <c r="P1480" s="3" t="s">
        <v>8340</v>
      </c>
      <c r="Q1480" s="11">
        <f t="shared" si="46"/>
        <v>41394.871678240743</v>
      </c>
      <c r="R1480" s="3">
        <f t="shared" si="47"/>
        <v>2013</v>
      </c>
    </row>
    <row r="1481" spans="1:18" ht="60" x14ac:dyDescent="0.25">
      <c r="A1481" s="3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10" t="s">
        <v>8320</v>
      </c>
      <c r="P1481" s="3" t="s">
        <v>8340</v>
      </c>
      <c r="Q1481" s="11">
        <f t="shared" si="46"/>
        <v>41754.745243055557</v>
      </c>
      <c r="R1481" s="3">
        <f t="shared" si="47"/>
        <v>2014</v>
      </c>
    </row>
    <row r="1482" spans="1:18" ht="60" x14ac:dyDescent="0.25">
      <c r="A1482" s="3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10" t="s">
        <v>8320</v>
      </c>
      <c r="P1482" s="3" t="s">
        <v>8340</v>
      </c>
      <c r="Q1482" s="11">
        <f t="shared" si="46"/>
        <v>41464.934016203704</v>
      </c>
      <c r="R1482" s="3">
        <f t="shared" si="47"/>
        <v>2013</v>
      </c>
    </row>
    <row r="1483" spans="1:18" ht="60" x14ac:dyDescent="0.25">
      <c r="A1483" s="3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10" t="s">
        <v>8320</v>
      </c>
      <c r="P1483" s="3" t="s">
        <v>8322</v>
      </c>
      <c r="Q1483" s="11">
        <f t="shared" si="46"/>
        <v>41550.922974537039</v>
      </c>
      <c r="R1483" s="3">
        <f t="shared" si="47"/>
        <v>2013</v>
      </c>
    </row>
    <row r="1484" spans="1:18" ht="45" x14ac:dyDescent="0.25">
      <c r="A1484" s="3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10" t="s">
        <v>8320</v>
      </c>
      <c r="P1484" s="3" t="s">
        <v>8322</v>
      </c>
      <c r="Q1484" s="11">
        <f t="shared" si="46"/>
        <v>41136.85805555556</v>
      </c>
      <c r="R1484" s="3">
        <f t="shared" si="47"/>
        <v>2012</v>
      </c>
    </row>
    <row r="1485" spans="1:18" ht="60" x14ac:dyDescent="0.25">
      <c r="A1485" s="3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10" t="s">
        <v>8320</v>
      </c>
      <c r="P1485" s="3" t="s">
        <v>8322</v>
      </c>
      <c r="Q1485" s="11">
        <f t="shared" si="46"/>
        <v>42548.192997685182</v>
      </c>
      <c r="R1485" s="3">
        <f t="shared" si="47"/>
        <v>2016</v>
      </c>
    </row>
    <row r="1486" spans="1:18" ht="30" x14ac:dyDescent="0.25">
      <c r="A1486" s="3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10" t="s">
        <v>8320</v>
      </c>
      <c r="P1486" s="3" t="s">
        <v>8322</v>
      </c>
      <c r="Q1486" s="11">
        <f t="shared" si="46"/>
        <v>41053.200960648144</v>
      </c>
      <c r="R1486" s="3">
        <f t="shared" si="47"/>
        <v>2012</v>
      </c>
    </row>
    <row r="1487" spans="1:18" ht="60" x14ac:dyDescent="0.25">
      <c r="A1487" s="3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10" t="s">
        <v>8320</v>
      </c>
      <c r="P1487" s="3" t="s">
        <v>8322</v>
      </c>
      <c r="Q1487" s="11">
        <f t="shared" si="46"/>
        <v>42130.795983796299</v>
      </c>
      <c r="R1487" s="3">
        <f t="shared" si="47"/>
        <v>2015</v>
      </c>
    </row>
    <row r="1488" spans="1:18" ht="60" x14ac:dyDescent="0.25">
      <c r="A1488" s="3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10" t="s">
        <v>8320</v>
      </c>
      <c r="P1488" s="3" t="s">
        <v>8322</v>
      </c>
      <c r="Q1488" s="11">
        <f t="shared" si="46"/>
        <v>42032.168530092589</v>
      </c>
      <c r="R1488" s="3">
        <f t="shared" si="47"/>
        <v>2015</v>
      </c>
    </row>
    <row r="1489" spans="1:18" ht="45" x14ac:dyDescent="0.25">
      <c r="A1489" s="3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10" t="s">
        <v>8320</v>
      </c>
      <c r="P1489" s="3" t="s">
        <v>8322</v>
      </c>
      <c r="Q1489" s="11">
        <f t="shared" si="46"/>
        <v>42554.917488425926</v>
      </c>
      <c r="R1489" s="3">
        <f t="shared" si="47"/>
        <v>2016</v>
      </c>
    </row>
    <row r="1490" spans="1:18" ht="45" x14ac:dyDescent="0.25">
      <c r="A1490" s="3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10" t="s">
        <v>8320</v>
      </c>
      <c r="P1490" s="3" t="s">
        <v>8322</v>
      </c>
      <c r="Q1490" s="11">
        <f t="shared" si="46"/>
        <v>41614.563194444447</v>
      </c>
      <c r="R1490" s="3">
        <f t="shared" si="47"/>
        <v>2013</v>
      </c>
    </row>
    <row r="1491" spans="1:18" ht="45" x14ac:dyDescent="0.25">
      <c r="A1491" s="3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10" t="s">
        <v>8320</v>
      </c>
      <c r="P1491" s="3" t="s">
        <v>8322</v>
      </c>
      <c r="Q1491" s="11">
        <f t="shared" si="46"/>
        <v>41198.611712962964</v>
      </c>
      <c r="R1491" s="3">
        <f t="shared" si="47"/>
        <v>2012</v>
      </c>
    </row>
    <row r="1492" spans="1:18" ht="45" x14ac:dyDescent="0.25">
      <c r="A1492" s="3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10" t="s">
        <v>8320</v>
      </c>
      <c r="P1492" s="3" t="s">
        <v>8322</v>
      </c>
      <c r="Q1492" s="11">
        <f t="shared" si="46"/>
        <v>41520.561041666668</v>
      </c>
      <c r="R1492" s="3">
        <f t="shared" si="47"/>
        <v>2013</v>
      </c>
    </row>
    <row r="1493" spans="1:18" ht="45" x14ac:dyDescent="0.25">
      <c r="A1493" s="3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10" t="s">
        <v>8320</v>
      </c>
      <c r="P1493" s="3" t="s">
        <v>8322</v>
      </c>
      <c r="Q1493" s="11">
        <f t="shared" si="46"/>
        <v>41991.713460648149</v>
      </c>
      <c r="R1493" s="3">
        <f t="shared" si="47"/>
        <v>2014</v>
      </c>
    </row>
    <row r="1494" spans="1:18" ht="60" x14ac:dyDescent="0.25">
      <c r="A1494" s="3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10" t="s">
        <v>8320</v>
      </c>
      <c r="P1494" s="3" t="s">
        <v>8322</v>
      </c>
      <c r="Q1494" s="11">
        <f t="shared" si="46"/>
        <v>40682.884791666671</v>
      </c>
      <c r="R1494" s="3">
        <f t="shared" si="47"/>
        <v>2011</v>
      </c>
    </row>
    <row r="1495" spans="1:18" ht="45" x14ac:dyDescent="0.25">
      <c r="A1495" s="3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10" t="s">
        <v>8320</v>
      </c>
      <c r="P1495" s="3" t="s">
        <v>8322</v>
      </c>
      <c r="Q1495" s="11">
        <f t="shared" si="46"/>
        <v>41411.866608796299</v>
      </c>
      <c r="R1495" s="3">
        <f t="shared" si="47"/>
        <v>2013</v>
      </c>
    </row>
    <row r="1496" spans="1:18" ht="60" x14ac:dyDescent="0.25">
      <c r="A1496" s="3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10" t="s">
        <v>8320</v>
      </c>
      <c r="P1496" s="3" t="s">
        <v>8322</v>
      </c>
      <c r="Q1496" s="11">
        <f t="shared" si="46"/>
        <v>42067.722372685181</v>
      </c>
      <c r="R1496" s="3">
        <f t="shared" si="47"/>
        <v>2015</v>
      </c>
    </row>
    <row r="1497" spans="1:18" ht="30" x14ac:dyDescent="0.25">
      <c r="A1497" s="3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10" t="s">
        <v>8320</v>
      </c>
      <c r="P1497" s="3" t="s">
        <v>8322</v>
      </c>
      <c r="Q1497" s="11">
        <f t="shared" si="46"/>
        <v>40752.789710648147</v>
      </c>
      <c r="R1497" s="3">
        <f t="shared" si="47"/>
        <v>2011</v>
      </c>
    </row>
    <row r="1498" spans="1:18" ht="45" x14ac:dyDescent="0.25">
      <c r="A1498" s="3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10" t="s">
        <v>8320</v>
      </c>
      <c r="P1498" s="3" t="s">
        <v>8322</v>
      </c>
      <c r="Q1498" s="11">
        <f t="shared" si="46"/>
        <v>41838.475219907406</v>
      </c>
      <c r="R1498" s="3">
        <f t="shared" si="47"/>
        <v>2014</v>
      </c>
    </row>
    <row r="1499" spans="1:18" ht="60" x14ac:dyDescent="0.25">
      <c r="A1499" s="3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10" t="s">
        <v>8320</v>
      </c>
      <c r="P1499" s="3" t="s">
        <v>8322</v>
      </c>
      <c r="Q1499" s="11">
        <f t="shared" si="46"/>
        <v>41444.64261574074</v>
      </c>
      <c r="R1499" s="3">
        <f t="shared" si="47"/>
        <v>2013</v>
      </c>
    </row>
    <row r="1500" spans="1:18" ht="60" x14ac:dyDescent="0.25">
      <c r="A1500" s="3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10" t="s">
        <v>8320</v>
      </c>
      <c r="P1500" s="3" t="s">
        <v>8322</v>
      </c>
      <c r="Q1500" s="11">
        <f t="shared" si="46"/>
        <v>41840.983541666668</v>
      </c>
      <c r="R1500" s="3">
        <f t="shared" si="47"/>
        <v>2014</v>
      </c>
    </row>
    <row r="1501" spans="1:18" ht="60" x14ac:dyDescent="0.25">
      <c r="A1501" s="3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10" t="s">
        <v>8320</v>
      </c>
      <c r="P1501" s="3" t="s">
        <v>8322</v>
      </c>
      <c r="Q1501" s="11">
        <f t="shared" si="46"/>
        <v>42527.007326388892</v>
      </c>
      <c r="R1501" s="3">
        <f t="shared" si="47"/>
        <v>2016</v>
      </c>
    </row>
    <row r="1502" spans="1:18" ht="60" x14ac:dyDescent="0.25">
      <c r="A1502" s="3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10" t="s">
        <v>8320</v>
      </c>
      <c r="P1502" s="3" t="s">
        <v>8322</v>
      </c>
      <c r="Q1502" s="11">
        <f t="shared" si="46"/>
        <v>41365.904594907406</v>
      </c>
      <c r="R1502" s="3">
        <f t="shared" si="47"/>
        <v>2013</v>
      </c>
    </row>
    <row r="1503" spans="1:18" ht="45" x14ac:dyDescent="0.25">
      <c r="A1503" s="3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10" t="s">
        <v>8336</v>
      </c>
      <c r="P1503" s="3" t="s">
        <v>8337</v>
      </c>
      <c r="Q1503" s="11">
        <f t="shared" si="46"/>
        <v>42163.583599537036</v>
      </c>
      <c r="R1503" s="3">
        <f t="shared" si="47"/>
        <v>2015</v>
      </c>
    </row>
    <row r="1504" spans="1:18" ht="60" x14ac:dyDescent="0.25">
      <c r="A1504" s="3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10" t="s">
        <v>8336</v>
      </c>
      <c r="P1504" s="3" t="s">
        <v>8337</v>
      </c>
      <c r="Q1504" s="11">
        <f t="shared" si="46"/>
        <v>42426.542592592596</v>
      </c>
      <c r="R1504" s="3">
        <f t="shared" si="47"/>
        <v>2016</v>
      </c>
    </row>
    <row r="1505" spans="1:18" ht="60" x14ac:dyDescent="0.25">
      <c r="A1505" s="3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10" t="s">
        <v>8336</v>
      </c>
      <c r="P1505" s="3" t="s">
        <v>8337</v>
      </c>
      <c r="Q1505" s="11">
        <f t="shared" si="46"/>
        <v>42606.347233796296</v>
      </c>
      <c r="R1505" s="3">
        <f t="shared" si="47"/>
        <v>2016</v>
      </c>
    </row>
    <row r="1506" spans="1:18" ht="45" x14ac:dyDescent="0.25">
      <c r="A1506" s="3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10" t="s">
        <v>8336</v>
      </c>
      <c r="P1506" s="3" t="s">
        <v>8337</v>
      </c>
      <c r="Q1506" s="11">
        <f t="shared" si="46"/>
        <v>41772.657685185186</v>
      </c>
      <c r="R1506" s="3">
        <f t="shared" si="47"/>
        <v>2014</v>
      </c>
    </row>
    <row r="1507" spans="1:18" ht="60" x14ac:dyDescent="0.25">
      <c r="A1507" s="3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10" t="s">
        <v>8336</v>
      </c>
      <c r="P1507" s="3" t="s">
        <v>8337</v>
      </c>
      <c r="Q1507" s="11">
        <f t="shared" si="46"/>
        <v>42414.44332175926</v>
      </c>
      <c r="R1507" s="3">
        <f t="shared" si="47"/>
        <v>2016</v>
      </c>
    </row>
    <row r="1508" spans="1:18" ht="45" x14ac:dyDescent="0.25">
      <c r="A1508" s="3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10" t="s">
        <v>8336</v>
      </c>
      <c r="P1508" s="3" t="s">
        <v>8337</v>
      </c>
      <c r="Q1508" s="11">
        <f t="shared" si="46"/>
        <v>41814.785925925928</v>
      </c>
      <c r="R1508" s="3">
        <f t="shared" si="47"/>
        <v>2014</v>
      </c>
    </row>
    <row r="1509" spans="1:18" ht="60" x14ac:dyDescent="0.25">
      <c r="A1509" s="3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10" t="s">
        <v>8336</v>
      </c>
      <c r="P1509" s="3" t="s">
        <v>8337</v>
      </c>
      <c r="Q1509" s="11">
        <f t="shared" si="46"/>
        <v>40254.450335648151</v>
      </c>
      <c r="R1509" s="3">
        <f t="shared" si="47"/>
        <v>2010</v>
      </c>
    </row>
    <row r="1510" spans="1:18" ht="45" x14ac:dyDescent="0.25">
      <c r="A1510" s="3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10" t="s">
        <v>8336</v>
      </c>
      <c r="P1510" s="3" t="s">
        <v>8337</v>
      </c>
      <c r="Q1510" s="11">
        <f t="shared" si="46"/>
        <v>41786.614363425928</v>
      </c>
      <c r="R1510" s="3">
        <f t="shared" si="47"/>
        <v>2014</v>
      </c>
    </row>
    <row r="1511" spans="1:18" ht="60" x14ac:dyDescent="0.25">
      <c r="A1511" s="3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10" t="s">
        <v>8336</v>
      </c>
      <c r="P1511" s="3" t="s">
        <v>8337</v>
      </c>
      <c r="Q1511" s="11">
        <f t="shared" si="46"/>
        <v>42751.533391203702</v>
      </c>
      <c r="R1511" s="3">
        <f t="shared" si="47"/>
        <v>2017</v>
      </c>
    </row>
    <row r="1512" spans="1:18" ht="60" x14ac:dyDescent="0.25">
      <c r="A1512" s="3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10" t="s">
        <v>8336</v>
      </c>
      <c r="P1512" s="3" t="s">
        <v>8337</v>
      </c>
      <c r="Q1512" s="11">
        <f t="shared" si="46"/>
        <v>41809.385162037033</v>
      </c>
      <c r="R1512" s="3">
        <f t="shared" si="47"/>
        <v>2014</v>
      </c>
    </row>
    <row r="1513" spans="1:18" ht="60" x14ac:dyDescent="0.25">
      <c r="A1513" s="3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10" t="s">
        <v>8336</v>
      </c>
      <c r="P1513" s="3" t="s">
        <v>8337</v>
      </c>
      <c r="Q1513" s="11">
        <f t="shared" si="46"/>
        <v>42296.583379629628</v>
      </c>
      <c r="R1513" s="3">
        <f t="shared" si="47"/>
        <v>2015</v>
      </c>
    </row>
    <row r="1514" spans="1:18" ht="60" x14ac:dyDescent="0.25">
      <c r="A1514" s="3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10" t="s">
        <v>8336</v>
      </c>
      <c r="P1514" s="3" t="s">
        <v>8337</v>
      </c>
      <c r="Q1514" s="11">
        <f t="shared" si="46"/>
        <v>42741.684479166666</v>
      </c>
      <c r="R1514" s="3">
        <f t="shared" si="47"/>
        <v>2017</v>
      </c>
    </row>
    <row r="1515" spans="1:18" ht="45" x14ac:dyDescent="0.25">
      <c r="A1515" s="3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10" t="s">
        <v>8336</v>
      </c>
      <c r="P1515" s="3" t="s">
        <v>8337</v>
      </c>
      <c r="Q1515" s="11">
        <f t="shared" si="46"/>
        <v>41806.637337962966</v>
      </c>
      <c r="R1515" s="3">
        <f t="shared" si="47"/>
        <v>2014</v>
      </c>
    </row>
    <row r="1516" spans="1:18" ht="45" x14ac:dyDescent="0.25">
      <c r="A1516" s="3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10" t="s">
        <v>8336</v>
      </c>
      <c r="P1516" s="3" t="s">
        <v>8337</v>
      </c>
      <c r="Q1516" s="11">
        <f t="shared" si="46"/>
        <v>42234.597685185188</v>
      </c>
      <c r="R1516" s="3">
        <f t="shared" si="47"/>
        <v>2015</v>
      </c>
    </row>
    <row r="1517" spans="1:18" ht="60" x14ac:dyDescent="0.25">
      <c r="A1517" s="3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10" t="s">
        <v>8336</v>
      </c>
      <c r="P1517" s="3" t="s">
        <v>8337</v>
      </c>
      <c r="Q1517" s="11">
        <f t="shared" si="46"/>
        <v>42415.253437499996</v>
      </c>
      <c r="R1517" s="3">
        <f t="shared" si="47"/>
        <v>2016</v>
      </c>
    </row>
    <row r="1518" spans="1:18" ht="45" x14ac:dyDescent="0.25">
      <c r="A1518" s="3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10" t="s">
        <v>8336</v>
      </c>
      <c r="P1518" s="3" t="s">
        <v>8337</v>
      </c>
      <c r="Q1518" s="11">
        <f t="shared" si="46"/>
        <v>42619.466342592597</v>
      </c>
      <c r="R1518" s="3">
        <f t="shared" si="47"/>
        <v>2016</v>
      </c>
    </row>
    <row r="1519" spans="1:18" ht="60" x14ac:dyDescent="0.25">
      <c r="A1519" s="3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10" t="s">
        <v>8336</v>
      </c>
      <c r="P1519" s="3" t="s">
        <v>8337</v>
      </c>
      <c r="Q1519" s="11">
        <f t="shared" si="46"/>
        <v>41948.56658564815</v>
      </c>
      <c r="R1519" s="3">
        <f t="shared" si="47"/>
        <v>2014</v>
      </c>
    </row>
    <row r="1520" spans="1:18" ht="30" x14ac:dyDescent="0.25">
      <c r="A1520" s="3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10" t="s">
        <v>8336</v>
      </c>
      <c r="P1520" s="3" t="s">
        <v>8337</v>
      </c>
      <c r="Q1520" s="11">
        <f t="shared" si="46"/>
        <v>41760.8200462963</v>
      </c>
      <c r="R1520" s="3">
        <f t="shared" si="47"/>
        <v>2014</v>
      </c>
    </row>
    <row r="1521" spans="1:18" ht="60" x14ac:dyDescent="0.25">
      <c r="A1521" s="3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10" t="s">
        <v>8336</v>
      </c>
      <c r="P1521" s="3" t="s">
        <v>8337</v>
      </c>
      <c r="Q1521" s="11">
        <f t="shared" si="46"/>
        <v>41782.741701388892</v>
      </c>
      <c r="R1521" s="3">
        <f t="shared" si="47"/>
        <v>2014</v>
      </c>
    </row>
    <row r="1522" spans="1:18" ht="45" x14ac:dyDescent="0.25">
      <c r="A1522" s="3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10" t="s">
        <v>8336</v>
      </c>
      <c r="P1522" s="3" t="s">
        <v>8337</v>
      </c>
      <c r="Q1522" s="11">
        <f t="shared" si="46"/>
        <v>41955.857789351852</v>
      </c>
      <c r="R1522" s="3">
        <f t="shared" si="47"/>
        <v>2014</v>
      </c>
    </row>
    <row r="1523" spans="1:18" ht="45" x14ac:dyDescent="0.25">
      <c r="A1523" s="3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10" t="s">
        <v>8336</v>
      </c>
      <c r="P1523" s="3" t="s">
        <v>8337</v>
      </c>
      <c r="Q1523" s="11">
        <f t="shared" si="46"/>
        <v>42493.167719907404</v>
      </c>
      <c r="R1523" s="3">
        <f t="shared" si="47"/>
        <v>2016</v>
      </c>
    </row>
    <row r="1524" spans="1:18" ht="60" x14ac:dyDescent="0.25">
      <c r="A1524" s="3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10" t="s">
        <v>8336</v>
      </c>
      <c r="P1524" s="3" t="s">
        <v>8337</v>
      </c>
      <c r="Q1524" s="11">
        <f t="shared" si="46"/>
        <v>41899.830312500002</v>
      </c>
      <c r="R1524" s="3">
        <f t="shared" si="47"/>
        <v>2014</v>
      </c>
    </row>
    <row r="1525" spans="1:18" ht="60" x14ac:dyDescent="0.25">
      <c r="A1525" s="3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10" t="s">
        <v>8336</v>
      </c>
      <c r="P1525" s="3" t="s">
        <v>8337</v>
      </c>
      <c r="Q1525" s="11">
        <f t="shared" si="46"/>
        <v>41964.751342592594</v>
      </c>
      <c r="R1525" s="3">
        <f t="shared" si="47"/>
        <v>2014</v>
      </c>
    </row>
    <row r="1526" spans="1:18" ht="45" x14ac:dyDescent="0.25">
      <c r="A1526" s="3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10" t="s">
        <v>8336</v>
      </c>
      <c r="P1526" s="3" t="s">
        <v>8337</v>
      </c>
      <c r="Q1526" s="11">
        <f t="shared" si="46"/>
        <v>42756.501041666663</v>
      </c>
      <c r="R1526" s="3">
        <f t="shared" si="47"/>
        <v>2017</v>
      </c>
    </row>
    <row r="1527" spans="1:18" ht="60" x14ac:dyDescent="0.25">
      <c r="A1527" s="3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10" t="s">
        <v>8336</v>
      </c>
      <c r="P1527" s="3" t="s">
        <v>8337</v>
      </c>
      <c r="Q1527" s="11">
        <f t="shared" si="46"/>
        <v>42570.702986111108</v>
      </c>
      <c r="R1527" s="3">
        <f t="shared" si="47"/>
        <v>2016</v>
      </c>
    </row>
    <row r="1528" spans="1:18" ht="60" x14ac:dyDescent="0.25">
      <c r="A1528" s="3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10" t="s">
        <v>8336</v>
      </c>
      <c r="P1528" s="3" t="s">
        <v>8337</v>
      </c>
      <c r="Q1528" s="11">
        <f t="shared" si="46"/>
        <v>42339.276006944448</v>
      </c>
      <c r="R1528" s="3">
        <f t="shared" si="47"/>
        <v>2015</v>
      </c>
    </row>
    <row r="1529" spans="1:18" ht="45" x14ac:dyDescent="0.25">
      <c r="A1529" s="3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10" t="s">
        <v>8336</v>
      </c>
      <c r="P1529" s="3" t="s">
        <v>8337</v>
      </c>
      <c r="Q1529" s="11">
        <f t="shared" si="46"/>
        <v>42780.600532407407</v>
      </c>
      <c r="R1529" s="3">
        <f t="shared" si="47"/>
        <v>2017</v>
      </c>
    </row>
    <row r="1530" spans="1:18" ht="30" x14ac:dyDescent="0.25">
      <c r="A1530" s="3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10" t="s">
        <v>8336</v>
      </c>
      <c r="P1530" s="3" t="s">
        <v>8337</v>
      </c>
      <c r="Q1530" s="11">
        <f t="shared" si="46"/>
        <v>42736.732893518521</v>
      </c>
      <c r="R1530" s="3">
        <f t="shared" si="47"/>
        <v>2017</v>
      </c>
    </row>
    <row r="1531" spans="1:18" ht="45" x14ac:dyDescent="0.25">
      <c r="A1531" s="3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10" t="s">
        <v>8336</v>
      </c>
      <c r="P1531" s="3" t="s">
        <v>8337</v>
      </c>
      <c r="Q1531" s="11">
        <f t="shared" si="46"/>
        <v>42052.628703703704</v>
      </c>
      <c r="R1531" s="3">
        <f t="shared" si="47"/>
        <v>2015</v>
      </c>
    </row>
    <row r="1532" spans="1:18" ht="60" x14ac:dyDescent="0.25">
      <c r="A1532" s="3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10" t="s">
        <v>8336</v>
      </c>
      <c r="P1532" s="3" t="s">
        <v>8337</v>
      </c>
      <c r="Q1532" s="11">
        <f t="shared" si="46"/>
        <v>42275.767303240747</v>
      </c>
      <c r="R1532" s="3">
        <f t="shared" si="47"/>
        <v>2015</v>
      </c>
    </row>
    <row r="1533" spans="1:18" ht="60" x14ac:dyDescent="0.25">
      <c r="A1533" s="3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10" t="s">
        <v>8336</v>
      </c>
      <c r="P1533" s="3" t="s">
        <v>8337</v>
      </c>
      <c r="Q1533" s="11">
        <f t="shared" si="46"/>
        <v>41941.802384259259</v>
      </c>
      <c r="R1533" s="3">
        <f t="shared" si="47"/>
        <v>2014</v>
      </c>
    </row>
    <row r="1534" spans="1:18" ht="60" x14ac:dyDescent="0.25">
      <c r="A1534" s="3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10" t="s">
        <v>8336</v>
      </c>
      <c r="P1534" s="3" t="s">
        <v>8337</v>
      </c>
      <c r="Q1534" s="11">
        <f t="shared" si="46"/>
        <v>42391.475289351853</v>
      </c>
      <c r="R1534" s="3">
        <f t="shared" si="47"/>
        <v>2016</v>
      </c>
    </row>
    <row r="1535" spans="1:18" ht="45" x14ac:dyDescent="0.25">
      <c r="A1535" s="3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10" t="s">
        <v>8336</v>
      </c>
      <c r="P1535" s="3" t="s">
        <v>8337</v>
      </c>
      <c r="Q1535" s="11">
        <f t="shared" si="46"/>
        <v>42443.00204861111</v>
      </c>
      <c r="R1535" s="3">
        <f t="shared" si="47"/>
        <v>2016</v>
      </c>
    </row>
    <row r="1536" spans="1:18" ht="60" x14ac:dyDescent="0.25">
      <c r="A1536" s="3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10" t="s">
        <v>8336</v>
      </c>
      <c r="P1536" s="3" t="s">
        <v>8337</v>
      </c>
      <c r="Q1536" s="11">
        <f t="shared" si="46"/>
        <v>42221.67432870371</v>
      </c>
      <c r="R1536" s="3">
        <f t="shared" si="47"/>
        <v>2015</v>
      </c>
    </row>
    <row r="1537" spans="1:18" ht="60" x14ac:dyDescent="0.25">
      <c r="A1537" s="3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10" t="s">
        <v>8336</v>
      </c>
      <c r="P1537" s="3" t="s">
        <v>8337</v>
      </c>
      <c r="Q1537" s="11">
        <f t="shared" si="46"/>
        <v>42484.829062500001</v>
      </c>
      <c r="R1537" s="3">
        <f t="shared" si="47"/>
        <v>2016</v>
      </c>
    </row>
    <row r="1538" spans="1:18" ht="60" x14ac:dyDescent="0.25">
      <c r="A1538" s="3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10" t="s">
        <v>8336</v>
      </c>
      <c r="P1538" s="3" t="s">
        <v>8337</v>
      </c>
      <c r="Q1538" s="11">
        <f t="shared" si="46"/>
        <v>42213.802199074074</v>
      </c>
      <c r="R1538" s="3">
        <f t="shared" si="47"/>
        <v>2015</v>
      </c>
    </row>
    <row r="1539" spans="1:18" ht="45" x14ac:dyDescent="0.25">
      <c r="A1539" s="3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10" t="s">
        <v>8336</v>
      </c>
      <c r="P1539" s="3" t="s">
        <v>8337</v>
      </c>
      <c r="Q1539" s="11">
        <f t="shared" ref="Q1539:Q1602" si="48">(((J1539/60)/60)/24)+DATE(1970,1,1)</f>
        <v>42552.315127314811</v>
      </c>
      <c r="R1539" s="3">
        <f t="shared" ref="R1539:R1602" si="49">YEAR(Q1539)</f>
        <v>2016</v>
      </c>
    </row>
    <row r="1540" spans="1:18" ht="45" x14ac:dyDescent="0.25">
      <c r="A1540" s="3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10" t="s">
        <v>8336</v>
      </c>
      <c r="P1540" s="3" t="s">
        <v>8337</v>
      </c>
      <c r="Q1540" s="11">
        <f t="shared" si="48"/>
        <v>41981.782060185185</v>
      </c>
      <c r="R1540" s="3">
        <f t="shared" si="49"/>
        <v>2014</v>
      </c>
    </row>
    <row r="1541" spans="1:18" ht="60" x14ac:dyDescent="0.25">
      <c r="A1541" s="3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10" t="s">
        <v>8336</v>
      </c>
      <c r="P1541" s="3" t="s">
        <v>8337</v>
      </c>
      <c r="Q1541" s="11">
        <f t="shared" si="48"/>
        <v>42705.919201388882</v>
      </c>
      <c r="R1541" s="3">
        <f t="shared" si="49"/>
        <v>2016</v>
      </c>
    </row>
    <row r="1542" spans="1:18" ht="60" x14ac:dyDescent="0.25">
      <c r="A1542" s="3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10" t="s">
        <v>8336</v>
      </c>
      <c r="P1542" s="3" t="s">
        <v>8337</v>
      </c>
      <c r="Q1542" s="11">
        <f t="shared" si="48"/>
        <v>41939.00712962963</v>
      </c>
      <c r="R1542" s="3">
        <f t="shared" si="49"/>
        <v>2014</v>
      </c>
    </row>
    <row r="1543" spans="1:18" ht="45" x14ac:dyDescent="0.25">
      <c r="A1543" s="3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10" t="s">
        <v>8336</v>
      </c>
      <c r="P1543" s="3" t="s">
        <v>8341</v>
      </c>
      <c r="Q1543" s="11">
        <f t="shared" si="48"/>
        <v>41974.712245370371</v>
      </c>
      <c r="R1543" s="3">
        <f t="shared" si="49"/>
        <v>2014</v>
      </c>
    </row>
    <row r="1544" spans="1:18" ht="60" x14ac:dyDescent="0.25">
      <c r="A1544" s="3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10" t="s">
        <v>8336</v>
      </c>
      <c r="P1544" s="3" t="s">
        <v>8341</v>
      </c>
      <c r="Q1544" s="11">
        <f t="shared" si="48"/>
        <v>42170.996527777781</v>
      </c>
      <c r="R1544" s="3">
        <f t="shared" si="49"/>
        <v>2015</v>
      </c>
    </row>
    <row r="1545" spans="1:18" ht="45" x14ac:dyDescent="0.25">
      <c r="A1545" s="3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10" t="s">
        <v>8336</v>
      </c>
      <c r="P1545" s="3" t="s">
        <v>8341</v>
      </c>
      <c r="Q1545" s="11">
        <f t="shared" si="48"/>
        <v>41935.509652777779</v>
      </c>
      <c r="R1545" s="3">
        <f t="shared" si="49"/>
        <v>2014</v>
      </c>
    </row>
    <row r="1546" spans="1:18" ht="45" x14ac:dyDescent="0.25">
      <c r="A1546" s="3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10" t="s">
        <v>8336</v>
      </c>
      <c r="P1546" s="3" t="s">
        <v>8341</v>
      </c>
      <c r="Q1546" s="11">
        <f t="shared" si="48"/>
        <v>42053.051203703704</v>
      </c>
      <c r="R1546" s="3">
        <f t="shared" si="49"/>
        <v>2015</v>
      </c>
    </row>
    <row r="1547" spans="1:18" ht="45" x14ac:dyDescent="0.25">
      <c r="A1547" s="3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10" t="s">
        <v>8336</v>
      </c>
      <c r="P1547" s="3" t="s">
        <v>8341</v>
      </c>
      <c r="Q1547" s="11">
        <f t="shared" si="48"/>
        <v>42031.884652777779</v>
      </c>
      <c r="R1547" s="3">
        <f t="shared" si="49"/>
        <v>2015</v>
      </c>
    </row>
    <row r="1548" spans="1:18" ht="60" x14ac:dyDescent="0.25">
      <c r="A1548" s="3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10" t="s">
        <v>8336</v>
      </c>
      <c r="P1548" s="3" t="s">
        <v>8341</v>
      </c>
      <c r="Q1548" s="11">
        <f t="shared" si="48"/>
        <v>41839.212951388887</v>
      </c>
      <c r="R1548" s="3">
        <f t="shared" si="49"/>
        <v>2014</v>
      </c>
    </row>
    <row r="1549" spans="1:18" ht="45" x14ac:dyDescent="0.25">
      <c r="A1549" s="3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10" t="s">
        <v>8336</v>
      </c>
      <c r="P1549" s="3" t="s">
        <v>8341</v>
      </c>
      <c r="Q1549" s="11">
        <f t="shared" si="48"/>
        <v>42782.426875000005</v>
      </c>
      <c r="R1549" s="3">
        <f t="shared" si="49"/>
        <v>2017</v>
      </c>
    </row>
    <row r="1550" spans="1:18" ht="30" x14ac:dyDescent="0.25">
      <c r="A1550" s="3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10" t="s">
        <v>8336</v>
      </c>
      <c r="P1550" s="3" t="s">
        <v>8341</v>
      </c>
      <c r="Q1550" s="11">
        <f t="shared" si="48"/>
        <v>42286.88217592593</v>
      </c>
      <c r="R1550" s="3">
        <f t="shared" si="49"/>
        <v>2015</v>
      </c>
    </row>
    <row r="1551" spans="1:18" ht="45" x14ac:dyDescent="0.25">
      <c r="A1551" s="3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10" t="s">
        <v>8336</v>
      </c>
      <c r="P1551" s="3" t="s">
        <v>8341</v>
      </c>
      <c r="Q1551" s="11">
        <f t="shared" si="48"/>
        <v>42281.136099537034</v>
      </c>
      <c r="R1551" s="3">
        <f t="shared" si="49"/>
        <v>2015</v>
      </c>
    </row>
    <row r="1552" spans="1:18" ht="60" x14ac:dyDescent="0.25">
      <c r="A1552" s="3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10" t="s">
        <v>8336</v>
      </c>
      <c r="P1552" s="3" t="s">
        <v>8341</v>
      </c>
      <c r="Q1552" s="11">
        <f t="shared" si="48"/>
        <v>42472.449467592596</v>
      </c>
      <c r="R1552" s="3">
        <f t="shared" si="49"/>
        <v>2016</v>
      </c>
    </row>
    <row r="1553" spans="1:18" ht="60" x14ac:dyDescent="0.25">
      <c r="A1553" s="3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10" t="s">
        <v>8336</v>
      </c>
      <c r="P1553" s="3" t="s">
        <v>8341</v>
      </c>
      <c r="Q1553" s="11">
        <f t="shared" si="48"/>
        <v>42121.824525462958</v>
      </c>
      <c r="R1553" s="3">
        <f t="shared" si="49"/>
        <v>2015</v>
      </c>
    </row>
    <row r="1554" spans="1:18" ht="60" x14ac:dyDescent="0.25">
      <c r="A1554" s="3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10" t="s">
        <v>8336</v>
      </c>
      <c r="P1554" s="3" t="s">
        <v>8341</v>
      </c>
      <c r="Q1554" s="11">
        <f t="shared" si="48"/>
        <v>41892.688750000001</v>
      </c>
      <c r="R1554" s="3">
        <f t="shared" si="49"/>
        <v>2014</v>
      </c>
    </row>
    <row r="1555" spans="1:18" ht="45" x14ac:dyDescent="0.25">
      <c r="A1555" s="3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10" t="s">
        <v>8336</v>
      </c>
      <c r="P1555" s="3" t="s">
        <v>8341</v>
      </c>
      <c r="Q1555" s="11">
        <f t="shared" si="48"/>
        <v>42219.282951388886</v>
      </c>
      <c r="R1555" s="3">
        <f t="shared" si="49"/>
        <v>2015</v>
      </c>
    </row>
    <row r="1556" spans="1:18" ht="60" x14ac:dyDescent="0.25">
      <c r="A1556" s="3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10" t="s">
        <v>8336</v>
      </c>
      <c r="P1556" s="3" t="s">
        <v>8341</v>
      </c>
      <c r="Q1556" s="11">
        <f t="shared" si="48"/>
        <v>42188.252199074079</v>
      </c>
      <c r="R1556" s="3">
        <f t="shared" si="49"/>
        <v>2015</v>
      </c>
    </row>
    <row r="1557" spans="1:18" ht="45" x14ac:dyDescent="0.25">
      <c r="A1557" s="3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10" t="s">
        <v>8336</v>
      </c>
      <c r="P1557" s="3" t="s">
        <v>8341</v>
      </c>
      <c r="Q1557" s="11">
        <f t="shared" si="48"/>
        <v>42241.613796296297</v>
      </c>
      <c r="R1557" s="3">
        <f t="shared" si="49"/>
        <v>2015</v>
      </c>
    </row>
    <row r="1558" spans="1:18" ht="45" x14ac:dyDescent="0.25">
      <c r="A1558" s="3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10" t="s">
        <v>8336</v>
      </c>
      <c r="P1558" s="3" t="s">
        <v>8341</v>
      </c>
      <c r="Q1558" s="11">
        <f t="shared" si="48"/>
        <v>42525.153055555551</v>
      </c>
      <c r="R1558" s="3">
        <f t="shared" si="49"/>
        <v>2016</v>
      </c>
    </row>
    <row r="1559" spans="1:18" ht="45" x14ac:dyDescent="0.25">
      <c r="A1559" s="3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10" t="s">
        <v>8336</v>
      </c>
      <c r="P1559" s="3" t="s">
        <v>8341</v>
      </c>
      <c r="Q1559" s="11">
        <f t="shared" si="48"/>
        <v>41871.65315972222</v>
      </c>
      <c r="R1559" s="3">
        <f t="shared" si="49"/>
        <v>2014</v>
      </c>
    </row>
    <row r="1560" spans="1:18" ht="45" x14ac:dyDescent="0.25">
      <c r="A1560" s="3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10" t="s">
        <v>8336</v>
      </c>
      <c r="P1560" s="3" t="s">
        <v>8341</v>
      </c>
      <c r="Q1560" s="11">
        <f t="shared" si="48"/>
        <v>42185.397673611107</v>
      </c>
      <c r="R1560" s="3">
        <f t="shared" si="49"/>
        <v>2015</v>
      </c>
    </row>
    <row r="1561" spans="1:18" ht="45" x14ac:dyDescent="0.25">
      <c r="A1561" s="3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10" t="s">
        <v>8336</v>
      </c>
      <c r="P1561" s="3" t="s">
        <v>8341</v>
      </c>
      <c r="Q1561" s="11">
        <f t="shared" si="48"/>
        <v>42108.05322916666</v>
      </c>
      <c r="R1561" s="3">
        <f t="shared" si="49"/>
        <v>2015</v>
      </c>
    </row>
    <row r="1562" spans="1:18" ht="60" x14ac:dyDescent="0.25">
      <c r="A1562" s="3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10" t="s">
        <v>8336</v>
      </c>
      <c r="P1562" s="3" t="s">
        <v>8341</v>
      </c>
      <c r="Q1562" s="11">
        <f t="shared" si="48"/>
        <v>41936.020752314813</v>
      </c>
      <c r="R1562" s="3">
        <f t="shared" si="49"/>
        <v>2014</v>
      </c>
    </row>
    <row r="1563" spans="1:18" ht="60" x14ac:dyDescent="0.25">
      <c r="A1563" s="3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10" t="s">
        <v>8320</v>
      </c>
      <c r="P1563" s="3" t="s">
        <v>8342</v>
      </c>
      <c r="Q1563" s="11">
        <f t="shared" si="48"/>
        <v>41555.041701388887</v>
      </c>
      <c r="R1563" s="3">
        <f t="shared" si="49"/>
        <v>2013</v>
      </c>
    </row>
    <row r="1564" spans="1:18" ht="60" x14ac:dyDescent="0.25">
      <c r="A1564" s="3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10" t="s">
        <v>8320</v>
      </c>
      <c r="P1564" s="3" t="s">
        <v>8342</v>
      </c>
      <c r="Q1564" s="11">
        <f t="shared" si="48"/>
        <v>40079.566157407404</v>
      </c>
      <c r="R1564" s="3">
        <f t="shared" si="49"/>
        <v>2009</v>
      </c>
    </row>
    <row r="1565" spans="1:18" ht="45" x14ac:dyDescent="0.25">
      <c r="A1565" s="3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10" t="s">
        <v>8320</v>
      </c>
      <c r="P1565" s="3" t="s">
        <v>8342</v>
      </c>
      <c r="Q1565" s="11">
        <f t="shared" si="48"/>
        <v>41652.742488425924</v>
      </c>
      <c r="R1565" s="3">
        <f t="shared" si="49"/>
        <v>2014</v>
      </c>
    </row>
    <row r="1566" spans="1:18" ht="60" x14ac:dyDescent="0.25">
      <c r="A1566" s="3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10" t="s">
        <v>8320</v>
      </c>
      <c r="P1566" s="3" t="s">
        <v>8342</v>
      </c>
      <c r="Q1566" s="11">
        <f t="shared" si="48"/>
        <v>42121.367002314815</v>
      </c>
      <c r="R1566" s="3">
        <f t="shared" si="49"/>
        <v>2015</v>
      </c>
    </row>
    <row r="1567" spans="1:18" ht="60" x14ac:dyDescent="0.25">
      <c r="A1567" s="3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10" t="s">
        <v>8320</v>
      </c>
      <c r="P1567" s="3" t="s">
        <v>8342</v>
      </c>
      <c r="Q1567" s="11">
        <f t="shared" si="48"/>
        <v>40672.729872685188</v>
      </c>
      <c r="R1567" s="3">
        <f t="shared" si="49"/>
        <v>2011</v>
      </c>
    </row>
    <row r="1568" spans="1:18" ht="45" x14ac:dyDescent="0.25">
      <c r="A1568" s="3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10" t="s">
        <v>8320</v>
      </c>
      <c r="P1568" s="3" t="s">
        <v>8342</v>
      </c>
      <c r="Q1568" s="11">
        <f t="shared" si="48"/>
        <v>42549.916712962964</v>
      </c>
      <c r="R1568" s="3">
        <f t="shared" si="49"/>
        <v>2016</v>
      </c>
    </row>
    <row r="1569" spans="1:18" ht="60" x14ac:dyDescent="0.25">
      <c r="A1569" s="3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10" t="s">
        <v>8320</v>
      </c>
      <c r="P1569" s="3" t="s">
        <v>8342</v>
      </c>
      <c r="Q1569" s="11">
        <f t="shared" si="48"/>
        <v>41671.936863425923</v>
      </c>
      <c r="R1569" s="3">
        <f t="shared" si="49"/>
        <v>2014</v>
      </c>
    </row>
    <row r="1570" spans="1:18" ht="45" x14ac:dyDescent="0.25">
      <c r="A1570" s="3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10" t="s">
        <v>8320</v>
      </c>
      <c r="P1570" s="3" t="s">
        <v>8342</v>
      </c>
      <c r="Q1570" s="11">
        <f t="shared" si="48"/>
        <v>41962.062326388885</v>
      </c>
      <c r="R1570" s="3">
        <f t="shared" si="49"/>
        <v>2014</v>
      </c>
    </row>
    <row r="1571" spans="1:18" x14ac:dyDescent="0.25">
      <c r="A1571" s="3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10" t="s">
        <v>8320</v>
      </c>
      <c r="P1571" s="3" t="s">
        <v>8342</v>
      </c>
      <c r="Q1571" s="11">
        <f t="shared" si="48"/>
        <v>41389.679560185185</v>
      </c>
      <c r="R1571" s="3">
        <f t="shared" si="49"/>
        <v>2013</v>
      </c>
    </row>
    <row r="1572" spans="1:18" ht="30" x14ac:dyDescent="0.25">
      <c r="A1572" s="3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10" t="s">
        <v>8320</v>
      </c>
      <c r="P1572" s="3" t="s">
        <v>8342</v>
      </c>
      <c r="Q1572" s="11">
        <f t="shared" si="48"/>
        <v>42438.813449074078</v>
      </c>
      <c r="R1572" s="3">
        <f t="shared" si="49"/>
        <v>2016</v>
      </c>
    </row>
    <row r="1573" spans="1:18" ht="60" x14ac:dyDescent="0.25">
      <c r="A1573" s="3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10" t="s">
        <v>8320</v>
      </c>
      <c r="P1573" s="3" t="s">
        <v>8342</v>
      </c>
      <c r="Q1573" s="11">
        <f t="shared" si="48"/>
        <v>42144.769479166673</v>
      </c>
      <c r="R1573" s="3">
        <f t="shared" si="49"/>
        <v>2015</v>
      </c>
    </row>
    <row r="1574" spans="1:18" ht="60" x14ac:dyDescent="0.25">
      <c r="A1574" s="3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10" t="s">
        <v>8320</v>
      </c>
      <c r="P1574" s="3" t="s">
        <v>8342</v>
      </c>
      <c r="Q1574" s="11">
        <f t="shared" si="48"/>
        <v>42404.033090277779</v>
      </c>
      <c r="R1574" s="3">
        <f t="shared" si="49"/>
        <v>2016</v>
      </c>
    </row>
    <row r="1575" spans="1:18" ht="60" x14ac:dyDescent="0.25">
      <c r="A1575" s="3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10" t="s">
        <v>8320</v>
      </c>
      <c r="P1575" s="3" t="s">
        <v>8342</v>
      </c>
      <c r="Q1575" s="11">
        <f t="shared" si="48"/>
        <v>42786.000023148154</v>
      </c>
      <c r="R1575" s="3">
        <f t="shared" si="49"/>
        <v>2017</v>
      </c>
    </row>
    <row r="1576" spans="1:18" ht="60" x14ac:dyDescent="0.25">
      <c r="A1576" s="3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10" t="s">
        <v>8320</v>
      </c>
      <c r="P1576" s="3" t="s">
        <v>8342</v>
      </c>
      <c r="Q1576" s="11">
        <f t="shared" si="48"/>
        <v>42017.927418981482</v>
      </c>
      <c r="R1576" s="3">
        <f t="shared" si="49"/>
        <v>2015</v>
      </c>
    </row>
    <row r="1577" spans="1:18" ht="60" x14ac:dyDescent="0.25">
      <c r="A1577" s="3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10" t="s">
        <v>8320</v>
      </c>
      <c r="P1577" s="3" t="s">
        <v>8342</v>
      </c>
      <c r="Q1577" s="11">
        <f t="shared" si="48"/>
        <v>41799.524259259262</v>
      </c>
      <c r="R1577" s="3">
        <f t="shared" si="49"/>
        <v>2014</v>
      </c>
    </row>
    <row r="1578" spans="1:18" ht="45" x14ac:dyDescent="0.25">
      <c r="A1578" s="3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10" t="s">
        <v>8320</v>
      </c>
      <c r="P1578" s="3" t="s">
        <v>8342</v>
      </c>
      <c r="Q1578" s="11">
        <f t="shared" si="48"/>
        <v>42140.879259259258</v>
      </c>
      <c r="R1578" s="3">
        <f t="shared" si="49"/>
        <v>2015</v>
      </c>
    </row>
    <row r="1579" spans="1:18" ht="60" x14ac:dyDescent="0.25">
      <c r="A1579" s="3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10" t="s">
        <v>8320</v>
      </c>
      <c r="P1579" s="3" t="s">
        <v>8342</v>
      </c>
      <c r="Q1579" s="11">
        <f t="shared" si="48"/>
        <v>41054.847777777781</v>
      </c>
      <c r="R1579" s="3">
        <f t="shared" si="49"/>
        <v>2012</v>
      </c>
    </row>
    <row r="1580" spans="1:18" ht="60" x14ac:dyDescent="0.25">
      <c r="A1580" s="3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10" t="s">
        <v>8320</v>
      </c>
      <c r="P1580" s="3" t="s">
        <v>8342</v>
      </c>
      <c r="Q1580" s="11">
        <f t="shared" si="48"/>
        <v>40399.065868055557</v>
      </c>
      <c r="R1580" s="3">
        <f t="shared" si="49"/>
        <v>2010</v>
      </c>
    </row>
    <row r="1581" spans="1:18" ht="45" x14ac:dyDescent="0.25">
      <c r="A1581" s="3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10" t="s">
        <v>8320</v>
      </c>
      <c r="P1581" s="3" t="s">
        <v>8342</v>
      </c>
      <c r="Q1581" s="11">
        <f t="shared" si="48"/>
        <v>41481.996423611112</v>
      </c>
      <c r="R1581" s="3">
        <f t="shared" si="49"/>
        <v>2013</v>
      </c>
    </row>
    <row r="1582" spans="1:18" ht="45" x14ac:dyDescent="0.25">
      <c r="A1582" s="3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10" t="s">
        <v>8320</v>
      </c>
      <c r="P1582" s="3" t="s">
        <v>8342</v>
      </c>
      <c r="Q1582" s="11">
        <f t="shared" si="48"/>
        <v>40990.050069444449</v>
      </c>
      <c r="R1582" s="3">
        <f t="shared" si="49"/>
        <v>2012</v>
      </c>
    </row>
    <row r="1583" spans="1:18" ht="60" x14ac:dyDescent="0.25">
      <c r="A1583" s="3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10" t="s">
        <v>8336</v>
      </c>
      <c r="P1583" s="3" t="s">
        <v>8343</v>
      </c>
      <c r="Q1583" s="11">
        <f t="shared" si="48"/>
        <v>42325.448958333334</v>
      </c>
      <c r="R1583" s="3">
        <f t="shared" si="49"/>
        <v>2015</v>
      </c>
    </row>
    <row r="1584" spans="1:18" ht="30" x14ac:dyDescent="0.25">
      <c r="A1584" s="3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10" t="s">
        <v>8336</v>
      </c>
      <c r="P1584" s="3" t="s">
        <v>8343</v>
      </c>
      <c r="Q1584" s="11">
        <f t="shared" si="48"/>
        <v>42246.789965277778</v>
      </c>
      <c r="R1584" s="3">
        <f t="shared" si="49"/>
        <v>2015</v>
      </c>
    </row>
    <row r="1585" spans="1:18" ht="60" x14ac:dyDescent="0.25">
      <c r="A1585" s="3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10" t="s">
        <v>8336</v>
      </c>
      <c r="P1585" s="3" t="s">
        <v>8343</v>
      </c>
      <c r="Q1585" s="11">
        <f t="shared" si="48"/>
        <v>41877.904988425929</v>
      </c>
      <c r="R1585" s="3">
        <f t="shared" si="49"/>
        <v>2014</v>
      </c>
    </row>
    <row r="1586" spans="1:18" ht="60" x14ac:dyDescent="0.25">
      <c r="A1586" s="3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10" t="s">
        <v>8336</v>
      </c>
      <c r="P1586" s="3" t="s">
        <v>8343</v>
      </c>
      <c r="Q1586" s="11">
        <f t="shared" si="48"/>
        <v>41779.649317129632</v>
      </c>
      <c r="R1586" s="3">
        <f t="shared" si="49"/>
        <v>2014</v>
      </c>
    </row>
    <row r="1587" spans="1:18" ht="60" x14ac:dyDescent="0.25">
      <c r="A1587" s="3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10" t="s">
        <v>8336</v>
      </c>
      <c r="P1587" s="3" t="s">
        <v>8343</v>
      </c>
      <c r="Q1587" s="11">
        <f t="shared" si="48"/>
        <v>42707.895462962959</v>
      </c>
      <c r="R1587" s="3">
        <f t="shared" si="49"/>
        <v>2016</v>
      </c>
    </row>
    <row r="1588" spans="1:18" ht="30" x14ac:dyDescent="0.25">
      <c r="A1588" s="3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10" t="s">
        <v>8336</v>
      </c>
      <c r="P1588" s="3" t="s">
        <v>8343</v>
      </c>
      <c r="Q1588" s="11">
        <f t="shared" si="48"/>
        <v>42069.104421296302</v>
      </c>
      <c r="R1588" s="3">
        <f t="shared" si="49"/>
        <v>2015</v>
      </c>
    </row>
    <row r="1589" spans="1:18" ht="60" x14ac:dyDescent="0.25">
      <c r="A1589" s="3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10" t="s">
        <v>8336</v>
      </c>
      <c r="P1589" s="3" t="s">
        <v>8343</v>
      </c>
      <c r="Q1589" s="11">
        <f t="shared" si="48"/>
        <v>41956.950983796298</v>
      </c>
      <c r="R1589" s="3">
        <f t="shared" si="49"/>
        <v>2014</v>
      </c>
    </row>
    <row r="1590" spans="1:18" ht="30" x14ac:dyDescent="0.25">
      <c r="A1590" s="3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10" t="s">
        <v>8336</v>
      </c>
      <c r="P1590" s="3" t="s">
        <v>8343</v>
      </c>
      <c r="Q1590" s="11">
        <f t="shared" si="48"/>
        <v>42005.24998842593</v>
      </c>
      <c r="R1590" s="3">
        <f t="shared" si="49"/>
        <v>2015</v>
      </c>
    </row>
    <row r="1591" spans="1:18" ht="45" x14ac:dyDescent="0.25">
      <c r="A1591" s="3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10" t="s">
        <v>8336</v>
      </c>
      <c r="P1591" s="3" t="s">
        <v>8343</v>
      </c>
      <c r="Q1591" s="11">
        <f t="shared" si="48"/>
        <v>42256.984791666662</v>
      </c>
      <c r="R1591" s="3">
        <f t="shared" si="49"/>
        <v>2015</v>
      </c>
    </row>
    <row r="1592" spans="1:18" x14ac:dyDescent="0.25">
      <c r="A1592" s="3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10" t="s">
        <v>8336</v>
      </c>
      <c r="P1592" s="3" t="s">
        <v>8343</v>
      </c>
      <c r="Q1592" s="11">
        <f t="shared" si="48"/>
        <v>42240.857222222221</v>
      </c>
      <c r="R1592" s="3">
        <f t="shared" si="49"/>
        <v>2015</v>
      </c>
    </row>
    <row r="1593" spans="1:18" ht="60" x14ac:dyDescent="0.25">
      <c r="A1593" s="3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10" t="s">
        <v>8336</v>
      </c>
      <c r="P1593" s="3" t="s">
        <v>8343</v>
      </c>
      <c r="Q1593" s="11">
        <f t="shared" si="48"/>
        <v>42433.726168981477</v>
      </c>
      <c r="R1593" s="3">
        <f t="shared" si="49"/>
        <v>2016</v>
      </c>
    </row>
    <row r="1594" spans="1:18" ht="30" x14ac:dyDescent="0.25">
      <c r="A1594" s="3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10" t="s">
        <v>8336</v>
      </c>
      <c r="P1594" s="3" t="s">
        <v>8343</v>
      </c>
      <c r="Q1594" s="11">
        <f t="shared" si="48"/>
        <v>42046.072743055556</v>
      </c>
      <c r="R1594" s="3">
        <f t="shared" si="49"/>
        <v>2015</v>
      </c>
    </row>
    <row r="1595" spans="1:18" ht="45" x14ac:dyDescent="0.25">
      <c r="A1595" s="3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10" t="s">
        <v>8336</v>
      </c>
      <c r="P1595" s="3" t="s">
        <v>8343</v>
      </c>
      <c r="Q1595" s="11">
        <f t="shared" si="48"/>
        <v>42033.845543981486</v>
      </c>
      <c r="R1595" s="3">
        <f t="shared" si="49"/>
        <v>2015</v>
      </c>
    </row>
    <row r="1596" spans="1:18" ht="45" x14ac:dyDescent="0.25">
      <c r="A1596" s="3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10" t="s">
        <v>8336</v>
      </c>
      <c r="P1596" s="3" t="s">
        <v>8343</v>
      </c>
      <c r="Q1596" s="11">
        <f t="shared" si="48"/>
        <v>42445.712754629625</v>
      </c>
      <c r="R1596" s="3">
        <f t="shared" si="49"/>
        <v>2016</v>
      </c>
    </row>
    <row r="1597" spans="1:18" ht="45" x14ac:dyDescent="0.25">
      <c r="A1597" s="3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10" t="s">
        <v>8336</v>
      </c>
      <c r="P1597" s="3" t="s">
        <v>8343</v>
      </c>
      <c r="Q1597" s="11">
        <f t="shared" si="48"/>
        <v>41780.050092592595</v>
      </c>
      <c r="R1597" s="3">
        <f t="shared" si="49"/>
        <v>2014</v>
      </c>
    </row>
    <row r="1598" spans="1:18" ht="45" x14ac:dyDescent="0.25">
      <c r="A1598" s="3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10" t="s">
        <v>8336</v>
      </c>
      <c r="P1598" s="3" t="s">
        <v>8343</v>
      </c>
      <c r="Q1598" s="11">
        <f t="shared" si="48"/>
        <v>41941.430196759262</v>
      </c>
      <c r="R1598" s="3">
        <f t="shared" si="49"/>
        <v>2014</v>
      </c>
    </row>
    <row r="1599" spans="1:18" ht="45" x14ac:dyDescent="0.25">
      <c r="A1599" s="3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10" t="s">
        <v>8336</v>
      </c>
      <c r="P1599" s="3" t="s">
        <v>8343</v>
      </c>
      <c r="Q1599" s="11">
        <f t="shared" si="48"/>
        <v>42603.354131944448</v>
      </c>
      <c r="R1599" s="3">
        <f t="shared" si="49"/>
        <v>2016</v>
      </c>
    </row>
    <row r="1600" spans="1:18" ht="60" x14ac:dyDescent="0.25">
      <c r="A1600" s="3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10" t="s">
        <v>8336</v>
      </c>
      <c r="P1600" s="3" t="s">
        <v>8343</v>
      </c>
      <c r="Q1600" s="11">
        <f t="shared" si="48"/>
        <v>42151.667337962965</v>
      </c>
      <c r="R1600" s="3">
        <f t="shared" si="49"/>
        <v>2015</v>
      </c>
    </row>
    <row r="1601" spans="1:18" ht="45" x14ac:dyDescent="0.25">
      <c r="A1601" s="3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10" t="s">
        <v>8336</v>
      </c>
      <c r="P1601" s="3" t="s">
        <v>8343</v>
      </c>
      <c r="Q1601" s="11">
        <f t="shared" si="48"/>
        <v>42438.53907407407</v>
      </c>
      <c r="R1601" s="3">
        <f t="shared" si="49"/>
        <v>2016</v>
      </c>
    </row>
    <row r="1602" spans="1:18" ht="60" x14ac:dyDescent="0.25">
      <c r="A1602" s="3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10" t="s">
        <v>8336</v>
      </c>
      <c r="P1602" s="3" t="s">
        <v>8343</v>
      </c>
      <c r="Q1602" s="11">
        <f t="shared" si="48"/>
        <v>41791.057314814818</v>
      </c>
      <c r="R1602" s="3">
        <f t="shared" si="49"/>
        <v>2014</v>
      </c>
    </row>
    <row r="1603" spans="1:18" ht="45" x14ac:dyDescent="0.25">
      <c r="A1603" s="3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10" t="s">
        <v>8323</v>
      </c>
      <c r="P1603" s="3" t="s">
        <v>8324</v>
      </c>
      <c r="Q1603" s="11">
        <f t="shared" ref="Q1603:Q1666" si="50">(((J1603/60)/60)/24)+DATE(1970,1,1)</f>
        <v>40638.092974537038</v>
      </c>
      <c r="R1603" s="3">
        <f t="shared" ref="R1603:R1666" si="51">YEAR(Q1603)</f>
        <v>2011</v>
      </c>
    </row>
    <row r="1604" spans="1:18" ht="45" x14ac:dyDescent="0.25">
      <c r="A1604" s="3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10" t="s">
        <v>8323</v>
      </c>
      <c r="P1604" s="3" t="s">
        <v>8324</v>
      </c>
      <c r="Q1604" s="11">
        <f t="shared" si="50"/>
        <v>40788.297650462962</v>
      </c>
      <c r="R1604" s="3">
        <f t="shared" si="51"/>
        <v>2011</v>
      </c>
    </row>
    <row r="1605" spans="1:18" ht="45" x14ac:dyDescent="0.25">
      <c r="A1605" s="3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10" t="s">
        <v>8323</v>
      </c>
      <c r="P1605" s="3" t="s">
        <v>8324</v>
      </c>
      <c r="Q1605" s="11">
        <f t="shared" si="50"/>
        <v>40876.169664351852</v>
      </c>
      <c r="R1605" s="3">
        <f t="shared" si="51"/>
        <v>2011</v>
      </c>
    </row>
    <row r="1606" spans="1:18" ht="60" x14ac:dyDescent="0.25">
      <c r="A1606" s="3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10" t="s">
        <v>8323</v>
      </c>
      <c r="P1606" s="3" t="s">
        <v>8324</v>
      </c>
      <c r="Q1606" s="11">
        <f t="shared" si="50"/>
        <v>40945.845312500001</v>
      </c>
      <c r="R1606" s="3">
        <f t="shared" si="51"/>
        <v>2012</v>
      </c>
    </row>
    <row r="1607" spans="1:18" ht="60" x14ac:dyDescent="0.25">
      <c r="A1607" s="3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10" t="s">
        <v>8323</v>
      </c>
      <c r="P1607" s="3" t="s">
        <v>8324</v>
      </c>
      <c r="Q1607" s="11">
        <f t="shared" si="50"/>
        <v>40747.012881944444</v>
      </c>
      <c r="R1607" s="3">
        <f t="shared" si="51"/>
        <v>2011</v>
      </c>
    </row>
    <row r="1608" spans="1:18" ht="60" x14ac:dyDescent="0.25">
      <c r="A1608" s="3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10" t="s">
        <v>8323</v>
      </c>
      <c r="P1608" s="3" t="s">
        <v>8324</v>
      </c>
      <c r="Q1608" s="11">
        <f t="shared" si="50"/>
        <v>40536.111550925925</v>
      </c>
      <c r="R1608" s="3">
        <f t="shared" si="51"/>
        <v>2010</v>
      </c>
    </row>
    <row r="1609" spans="1:18" ht="45" x14ac:dyDescent="0.25">
      <c r="A1609" s="3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10" t="s">
        <v>8323</v>
      </c>
      <c r="P1609" s="3" t="s">
        <v>8324</v>
      </c>
      <c r="Q1609" s="11">
        <f t="shared" si="50"/>
        <v>41053.80846064815</v>
      </c>
      <c r="R1609" s="3">
        <f t="shared" si="51"/>
        <v>2012</v>
      </c>
    </row>
    <row r="1610" spans="1:18" ht="45" x14ac:dyDescent="0.25">
      <c r="A1610" s="3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10" t="s">
        <v>8323</v>
      </c>
      <c r="P1610" s="3" t="s">
        <v>8324</v>
      </c>
      <c r="Q1610" s="11">
        <f t="shared" si="50"/>
        <v>41607.83085648148</v>
      </c>
      <c r="R1610" s="3">
        <f t="shared" si="51"/>
        <v>2013</v>
      </c>
    </row>
    <row r="1611" spans="1:18" ht="45" x14ac:dyDescent="0.25">
      <c r="A1611" s="3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10" t="s">
        <v>8323</v>
      </c>
      <c r="P1611" s="3" t="s">
        <v>8324</v>
      </c>
      <c r="Q1611" s="11">
        <f t="shared" si="50"/>
        <v>40796.001261574071</v>
      </c>
      <c r="R1611" s="3">
        <f t="shared" si="51"/>
        <v>2011</v>
      </c>
    </row>
    <row r="1612" spans="1:18" ht="30" x14ac:dyDescent="0.25">
      <c r="A1612" s="3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10" t="s">
        <v>8323</v>
      </c>
      <c r="P1612" s="3" t="s">
        <v>8324</v>
      </c>
      <c r="Q1612" s="11">
        <f t="shared" si="50"/>
        <v>41228.924884259257</v>
      </c>
      <c r="R1612" s="3">
        <f t="shared" si="51"/>
        <v>2012</v>
      </c>
    </row>
    <row r="1613" spans="1:18" ht="30" x14ac:dyDescent="0.25">
      <c r="A1613" s="3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10" t="s">
        <v>8323</v>
      </c>
      <c r="P1613" s="3" t="s">
        <v>8324</v>
      </c>
      <c r="Q1613" s="11">
        <f t="shared" si="50"/>
        <v>41409.00037037037</v>
      </c>
      <c r="R1613" s="3">
        <f t="shared" si="51"/>
        <v>2013</v>
      </c>
    </row>
    <row r="1614" spans="1:18" ht="45" x14ac:dyDescent="0.25">
      <c r="A1614" s="3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10" t="s">
        <v>8323</v>
      </c>
      <c r="P1614" s="3" t="s">
        <v>8324</v>
      </c>
      <c r="Q1614" s="11">
        <f t="shared" si="50"/>
        <v>41246.874814814815</v>
      </c>
      <c r="R1614" s="3">
        <f t="shared" si="51"/>
        <v>2012</v>
      </c>
    </row>
    <row r="1615" spans="1:18" ht="60" x14ac:dyDescent="0.25">
      <c r="A1615" s="3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10" t="s">
        <v>8323</v>
      </c>
      <c r="P1615" s="3" t="s">
        <v>8324</v>
      </c>
      <c r="Q1615" s="11">
        <f t="shared" si="50"/>
        <v>41082.069467592592</v>
      </c>
      <c r="R1615" s="3">
        <f t="shared" si="51"/>
        <v>2012</v>
      </c>
    </row>
    <row r="1616" spans="1:18" ht="60" x14ac:dyDescent="0.25">
      <c r="A1616" s="3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10" t="s">
        <v>8323</v>
      </c>
      <c r="P1616" s="3" t="s">
        <v>8324</v>
      </c>
      <c r="Q1616" s="11">
        <f t="shared" si="50"/>
        <v>41794.981122685182</v>
      </c>
      <c r="R1616" s="3">
        <f t="shared" si="51"/>
        <v>2014</v>
      </c>
    </row>
    <row r="1617" spans="1:18" ht="45" x14ac:dyDescent="0.25">
      <c r="A1617" s="3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10" t="s">
        <v>8323</v>
      </c>
      <c r="P1617" s="3" t="s">
        <v>8324</v>
      </c>
      <c r="Q1617" s="11">
        <f t="shared" si="50"/>
        <v>40845.050879629627</v>
      </c>
      <c r="R1617" s="3">
        <f t="shared" si="51"/>
        <v>2011</v>
      </c>
    </row>
    <row r="1618" spans="1:18" ht="45" x14ac:dyDescent="0.25">
      <c r="A1618" s="3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10" t="s">
        <v>8323</v>
      </c>
      <c r="P1618" s="3" t="s">
        <v>8324</v>
      </c>
      <c r="Q1618" s="11">
        <f t="shared" si="50"/>
        <v>41194.715520833335</v>
      </c>
      <c r="R1618" s="3">
        <f t="shared" si="51"/>
        <v>2012</v>
      </c>
    </row>
    <row r="1619" spans="1:18" ht="45" x14ac:dyDescent="0.25">
      <c r="A1619" s="3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10" t="s">
        <v>8323</v>
      </c>
      <c r="P1619" s="3" t="s">
        <v>8324</v>
      </c>
      <c r="Q1619" s="11">
        <f t="shared" si="50"/>
        <v>41546.664212962962</v>
      </c>
      <c r="R1619" s="3">
        <f t="shared" si="51"/>
        <v>2013</v>
      </c>
    </row>
    <row r="1620" spans="1:18" ht="45" x14ac:dyDescent="0.25">
      <c r="A1620" s="3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10" t="s">
        <v>8323</v>
      </c>
      <c r="P1620" s="3" t="s">
        <v>8324</v>
      </c>
      <c r="Q1620" s="11">
        <f t="shared" si="50"/>
        <v>41301.654340277775</v>
      </c>
      <c r="R1620" s="3">
        <f t="shared" si="51"/>
        <v>2013</v>
      </c>
    </row>
    <row r="1621" spans="1:18" ht="60" x14ac:dyDescent="0.25">
      <c r="A1621" s="3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10" t="s">
        <v>8323</v>
      </c>
      <c r="P1621" s="3" t="s">
        <v>8324</v>
      </c>
      <c r="Q1621" s="11">
        <f t="shared" si="50"/>
        <v>41876.18618055556</v>
      </c>
      <c r="R1621" s="3">
        <f t="shared" si="51"/>
        <v>2014</v>
      </c>
    </row>
    <row r="1622" spans="1:18" ht="30" x14ac:dyDescent="0.25">
      <c r="A1622" s="3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10" t="s">
        <v>8323</v>
      </c>
      <c r="P1622" s="3" t="s">
        <v>8324</v>
      </c>
      <c r="Q1622" s="11">
        <f t="shared" si="50"/>
        <v>41321.339583333334</v>
      </c>
      <c r="R1622" s="3">
        <f t="shared" si="51"/>
        <v>2013</v>
      </c>
    </row>
    <row r="1623" spans="1:18" ht="45" x14ac:dyDescent="0.25">
      <c r="A1623" s="3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10" t="s">
        <v>8323</v>
      </c>
      <c r="P1623" s="3" t="s">
        <v>8324</v>
      </c>
      <c r="Q1623" s="11">
        <f t="shared" si="50"/>
        <v>41003.60665509259</v>
      </c>
      <c r="R1623" s="3">
        <f t="shared" si="51"/>
        <v>2012</v>
      </c>
    </row>
    <row r="1624" spans="1:18" ht="45" x14ac:dyDescent="0.25">
      <c r="A1624" s="3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10" t="s">
        <v>8323</v>
      </c>
      <c r="P1624" s="3" t="s">
        <v>8324</v>
      </c>
      <c r="Q1624" s="11">
        <f t="shared" si="50"/>
        <v>41950.29483796296</v>
      </c>
      <c r="R1624" s="3">
        <f t="shared" si="51"/>
        <v>2014</v>
      </c>
    </row>
    <row r="1625" spans="1:18" ht="60" x14ac:dyDescent="0.25">
      <c r="A1625" s="3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10" t="s">
        <v>8323</v>
      </c>
      <c r="P1625" s="3" t="s">
        <v>8324</v>
      </c>
      <c r="Q1625" s="11">
        <f t="shared" si="50"/>
        <v>41453.688530092593</v>
      </c>
      <c r="R1625" s="3">
        <f t="shared" si="51"/>
        <v>2013</v>
      </c>
    </row>
    <row r="1626" spans="1:18" ht="45" x14ac:dyDescent="0.25">
      <c r="A1626" s="3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10" t="s">
        <v>8323</v>
      </c>
      <c r="P1626" s="3" t="s">
        <v>8324</v>
      </c>
      <c r="Q1626" s="11">
        <f t="shared" si="50"/>
        <v>41243.367303240739</v>
      </c>
      <c r="R1626" s="3">
        <f t="shared" si="51"/>
        <v>2012</v>
      </c>
    </row>
    <row r="1627" spans="1:18" ht="60" x14ac:dyDescent="0.25">
      <c r="A1627" s="3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10" t="s">
        <v>8323</v>
      </c>
      <c r="P1627" s="3" t="s">
        <v>8324</v>
      </c>
      <c r="Q1627" s="11">
        <f t="shared" si="50"/>
        <v>41135.699687500004</v>
      </c>
      <c r="R1627" s="3">
        <f t="shared" si="51"/>
        <v>2012</v>
      </c>
    </row>
    <row r="1628" spans="1:18" ht="45" x14ac:dyDescent="0.25">
      <c r="A1628" s="3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10" t="s">
        <v>8323</v>
      </c>
      <c r="P1628" s="3" t="s">
        <v>8324</v>
      </c>
      <c r="Q1628" s="11">
        <f t="shared" si="50"/>
        <v>41579.847997685189</v>
      </c>
      <c r="R1628" s="3">
        <f t="shared" si="51"/>
        <v>2013</v>
      </c>
    </row>
    <row r="1629" spans="1:18" ht="60" x14ac:dyDescent="0.25">
      <c r="A1629" s="3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10" t="s">
        <v>8323</v>
      </c>
      <c r="P1629" s="3" t="s">
        <v>8324</v>
      </c>
      <c r="Q1629" s="11">
        <f t="shared" si="50"/>
        <v>41205.707048611112</v>
      </c>
      <c r="R1629" s="3">
        <f t="shared" si="51"/>
        <v>2012</v>
      </c>
    </row>
    <row r="1630" spans="1:18" ht="30" x14ac:dyDescent="0.25">
      <c r="A1630" s="3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10" t="s">
        <v>8323</v>
      </c>
      <c r="P1630" s="3" t="s">
        <v>8324</v>
      </c>
      <c r="Q1630" s="11">
        <f t="shared" si="50"/>
        <v>41774.737060185187</v>
      </c>
      <c r="R1630" s="3">
        <f t="shared" si="51"/>
        <v>2014</v>
      </c>
    </row>
    <row r="1631" spans="1:18" ht="30" x14ac:dyDescent="0.25">
      <c r="A1631" s="3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10" t="s">
        <v>8323</v>
      </c>
      <c r="P1631" s="3" t="s">
        <v>8324</v>
      </c>
      <c r="Q1631" s="11">
        <f t="shared" si="50"/>
        <v>41645.867280092592</v>
      </c>
      <c r="R1631" s="3">
        <f t="shared" si="51"/>
        <v>2014</v>
      </c>
    </row>
    <row r="1632" spans="1:18" ht="60" x14ac:dyDescent="0.25">
      <c r="A1632" s="3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10" t="s">
        <v>8323</v>
      </c>
      <c r="P1632" s="3" t="s">
        <v>8324</v>
      </c>
      <c r="Q1632" s="11">
        <f t="shared" si="50"/>
        <v>40939.837673611109</v>
      </c>
      <c r="R1632" s="3">
        <f t="shared" si="51"/>
        <v>2012</v>
      </c>
    </row>
    <row r="1633" spans="1:18" ht="60" x14ac:dyDescent="0.25">
      <c r="A1633" s="3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10" t="s">
        <v>8323</v>
      </c>
      <c r="P1633" s="3" t="s">
        <v>8324</v>
      </c>
      <c r="Q1633" s="11">
        <f t="shared" si="50"/>
        <v>41164.859502314815</v>
      </c>
      <c r="R1633" s="3">
        <f t="shared" si="51"/>
        <v>2012</v>
      </c>
    </row>
    <row r="1634" spans="1:18" ht="60" x14ac:dyDescent="0.25">
      <c r="A1634" s="3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10" t="s">
        <v>8323</v>
      </c>
      <c r="P1634" s="3" t="s">
        <v>8324</v>
      </c>
      <c r="Q1634" s="11">
        <f t="shared" si="50"/>
        <v>40750.340902777774</v>
      </c>
      <c r="R1634" s="3">
        <f t="shared" si="51"/>
        <v>2011</v>
      </c>
    </row>
    <row r="1635" spans="1:18" ht="60" x14ac:dyDescent="0.25">
      <c r="A1635" s="3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10" t="s">
        <v>8323</v>
      </c>
      <c r="P1635" s="3" t="s">
        <v>8324</v>
      </c>
      <c r="Q1635" s="11">
        <f t="shared" si="50"/>
        <v>40896.883750000001</v>
      </c>
      <c r="R1635" s="3">
        <f t="shared" si="51"/>
        <v>2011</v>
      </c>
    </row>
    <row r="1636" spans="1:18" ht="45" x14ac:dyDescent="0.25">
      <c r="A1636" s="3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10" t="s">
        <v>8323</v>
      </c>
      <c r="P1636" s="3" t="s">
        <v>8324</v>
      </c>
      <c r="Q1636" s="11">
        <f t="shared" si="50"/>
        <v>40658.189826388887</v>
      </c>
      <c r="R1636" s="3">
        <f t="shared" si="51"/>
        <v>2011</v>
      </c>
    </row>
    <row r="1637" spans="1:18" ht="60" x14ac:dyDescent="0.25">
      <c r="A1637" s="3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10" t="s">
        <v>8323</v>
      </c>
      <c r="P1637" s="3" t="s">
        <v>8324</v>
      </c>
      <c r="Q1637" s="11">
        <f t="shared" si="50"/>
        <v>42502.868761574078</v>
      </c>
      <c r="R1637" s="3">
        <f t="shared" si="51"/>
        <v>2016</v>
      </c>
    </row>
    <row r="1638" spans="1:18" ht="45" x14ac:dyDescent="0.25">
      <c r="A1638" s="3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10" t="s">
        <v>8323</v>
      </c>
      <c r="P1638" s="3" t="s">
        <v>8324</v>
      </c>
      <c r="Q1638" s="11">
        <f t="shared" si="50"/>
        <v>40663.08666666667</v>
      </c>
      <c r="R1638" s="3">
        <f t="shared" si="51"/>
        <v>2011</v>
      </c>
    </row>
    <row r="1639" spans="1:18" ht="45" x14ac:dyDescent="0.25">
      <c r="A1639" s="3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10" t="s">
        <v>8323</v>
      </c>
      <c r="P1639" s="3" t="s">
        <v>8324</v>
      </c>
      <c r="Q1639" s="11">
        <f t="shared" si="50"/>
        <v>40122.751620370371</v>
      </c>
      <c r="R1639" s="3">
        <f t="shared" si="51"/>
        <v>2009</v>
      </c>
    </row>
    <row r="1640" spans="1:18" ht="30" x14ac:dyDescent="0.25">
      <c r="A1640" s="3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10" t="s">
        <v>8323</v>
      </c>
      <c r="P1640" s="3" t="s">
        <v>8324</v>
      </c>
      <c r="Q1640" s="11">
        <f t="shared" si="50"/>
        <v>41288.68712962963</v>
      </c>
      <c r="R1640" s="3">
        <f t="shared" si="51"/>
        <v>2013</v>
      </c>
    </row>
    <row r="1641" spans="1:18" ht="60" x14ac:dyDescent="0.25">
      <c r="A1641" s="3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10" t="s">
        <v>8323</v>
      </c>
      <c r="P1641" s="3" t="s">
        <v>8324</v>
      </c>
      <c r="Q1641" s="11">
        <f t="shared" si="50"/>
        <v>40941.652372685188</v>
      </c>
      <c r="R1641" s="3">
        <f t="shared" si="51"/>
        <v>2012</v>
      </c>
    </row>
    <row r="1642" spans="1:18" ht="60" x14ac:dyDescent="0.25">
      <c r="A1642" s="3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10" t="s">
        <v>8323</v>
      </c>
      <c r="P1642" s="3" t="s">
        <v>8324</v>
      </c>
      <c r="Q1642" s="11">
        <f t="shared" si="50"/>
        <v>40379.23096064815</v>
      </c>
      <c r="R1642" s="3">
        <f t="shared" si="51"/>
        <v>2010</v>
      </c>
    </row>
    <row r="1643" spans="1:18" ht="30" x14ac:dyDescent="0.25">
      <c r="A1643" s="3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10" t="s">
        <v>8323</v>
      </c>
      <c r="P1643" s="3" t="s">
        <v>8344</v>
      </c>
      <c r="Q1643" s="11">
        <f t="shared" si="50"/>
        <v>41962.596574074079</v>
      </c>
      <c r="R1643" s="3">
        <f t="shared" si="51"/>
        <v>2014</v>
      </c>
    </row>
    <row r="1644" spans="1:18" ht="45" x14ac:dyDescent="0.25">
      <c r="A1644" s="3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10" t="s">
        <v>8323</v>
      </c>
      <c r="P1644" s="3" t="s">
        <v>8344</v>
      </c>
      <c r="Q1644" s="11">
        <f t="shared" si="50"/>
        <v>40688.024618055555</v>
      </c>
      <c r="R1644" s="3">
        <f t="shared" si="51"/>
        <v>2011</v>
      </c>
    </row>
    <row r="1645" spans="1:18" ht="30" x14ac:dyDescent="0.25">
      <c r="A1645" s="3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10" t="s">
        <v>8323</v>
      </c>
      <c r="P1645" s="3" t="s">
        <v>8344</v>
      </c>
      <c r="Q1645" s="11">
        <f t="shared" si="50"/>
        <v>41146.824212962965</v>
      </c>
      <c r="R1645" s="3">
        <f t="shared" si="51"/>
        <v>2012</v>
      </c>
    </row>
    <row r="1646" spans="1:18" ht="60" x14ac:dyDescent="0.25">
      <c r="A1646" s="3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10" t="s">
        <v>8323</v>
      </c>
      <c r="P1646" s="3" t="s">
        <v>8344</v>
      </c>
      <c r="Q1646" s="11">
        <f t="shared" si="50"/>
        <v>41175.05972222222</v>
      </c>
      <c r="R1646" s="3">
        <f t="shared" si="51"/>
        <v>2012</v>
      </c>
    </row>
    <row r="1647" spans="1:18" ht="45" x14ac:dyDescent="0.25">
      <c r="A1647" s="3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10" t="s">
        <v>8323</v>
      </c>
      <c r="P1647" s="3" t="s">
        <v>8344</v>
      </c>
      <c r="Q1647" s="11">
        <f t="shared" si="50"/>
        <v>41521.617361111108</v>
      </c>
      <c r="R1647" s="3">
        <f t="shared" si="51"/>
        <v>2013</v>
      </c>
    </row>
    <row r="1648" spans="1:18" ht="60" x14ac:dyDescent="0.25">
      <c r="A1648" s="3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10" t="s">
        <v>8323</v>
      </c>
      <c r="P1648" s="3" t="s">
        <v>8344</v>
      </c>
      <c r="Q1648" s="11">
        <f t="shared" si="50"/>
        <v>41833.450266203705</v>
      </c>
      <c r="R1648" s="3">
        <f t="shared" si="51"/>
        <v>2014</v>
      </c>
    </row>
    <row r="1649" spans="1:18" ht="45" x14ac:dyDescent="0.25">
      <c r="A1649" s="3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10" t="s">
        <v>8323</v>
      </c>
      <c r="P1649" s="3" t="s">
        <v>8344</v>
      </c>
      <c r="Q1649" s="11">
        <f t="shared" si="50"/>
        <v>41039.409456018519</v>
      </c>
      <c r="R1649" s="3">
        <f t="shared" si="51"/>
        <v>2012</v>
      </c>
    </row>
    <row r="1650" spans="1:18" ht="45" x14ac:dyDescent="0.25">
      <c r="A1650" s="3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10" t="s">
        <v>8323</v>
      </c>
      <c r="P1650" s="3" t="s">
        <v>8344</v>
      </c>
      <c r="Q1650" s="11">
        <f t="shared" si="50"/>
        <v>40592.704652777778</v>
      </c>
      <c r="R1650" s="3">
        <f t="shared" si="51"/>
        <v>2011</v>
      </c>
    </row>
    <row r="1651" spans="1:18" ht="60" x14ac:dyDescent="0.25">
      <c r="A1651" s="3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10" t="s">
        <v>8323</v>
      </c>
      <c r="P1651" s="3" t="s">
        <v>8344</v>
      </c>
      <c r="Q1651" s="11">
        <f t="shared" si="50"/>
        <v>41737.684664351851</v>
      </c>
      <c r="R1651" s="3">
        <f t="shared" si="51"/>
        <v>2014</v>
      </c>
    </row>
    <row r="1652" spans="1:18" ht="45" x14ac:dyDescent="0.25">
      <c r="A1652" s="3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10" t="s">
        <v>8323</v>
      </c>
      <c r="P1652" s="3" t="s">
        <v>8344</v>
      </c>
      <c r="Q1652" s="11">
        <f t="shared" si="50"/>
        <v>41526.435613425929</v>
      </c>
      <c r="R1652" s="3">
        <f t="shared" si="51"/>
        <v>2013</v>
      </c>
    </row>
    <row r="1653" spans="1:18" ht="60" x14ac:dyDescent="0.25">
      <c r="A1653" s="3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10" t="s">
        <v>8323</v>
      </c>
      <c r="P1653" s="3" t="s">
        <v>8344</v>
      </c>
      <c r="Q1653" s="11">
        <f t="shared" si="50"/>
        <v>40625.900694444441</v>
      </c>
      <c r="R1653" s="3">
        <f t="shared" si="51"/>
        <v>2011</v>
      </c>
    </row>
    <row r="1654" spans="1:18" ht="60" x14ac:dyDescent="0.25">
      <c r="A1654" s="3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10" t="s">
        <v>8323</v>
      </c>
      <c r="P1654" s="3" t="s">
        <v>8344</v>
      </c>
      <c r="Q1654" s="11">
        <f t="shared" si="50"/>
        <v>41572.492974537039</v>
      </c>
      <c r="R1654" s="3">
        <f t="shared" si="51"/>
        <v>2013</v>
      </c>
    </row>
    <row r="1655" spans="1:18" ht="45" x14ac:dyDescent="0.25">
      <c r="A1655" s="3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10" t="s">
        <v>8323</v>
      </c>
      <c r="P1655" s="3" t="s">
        <v>8344</v>
      </c>
      <c r="Q1655" s="11">
        <f t="shared" si="50"/>
        <v>40626.834444444445</v>
      </c>
      <c r="R1655" s="3">
        <f t="shared" si="51"/>
        <v>2011</v>
      </c>
    </row>
    <row r="1656" spans="1:18" ht="60" x14ac:dyDescent="0.25">
      <c r="A1656" s="3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10" t="s">
        <v>8323</v>
      </c>
      <c r="P1656" s="3" t="s">
        <v>8344</v>
      </c>
      <c r="Q1656" s="11">
        <f t="shared" si="50"/>
        <v>40987.890740740739</v>
      </c>
      <c r="R1656" s="3">
        <f t="shared" si="51"/>
        <v>2012</v>
      </c>
    </row>
    <row r="1657" spans="1:18" ht="45" x14ac:dyDescent="0.25">
      <c r="A1657" s="3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10" t="s">
        <v>8323</v>
      </c>
      <c r="P1657" s="3" t="s">
        <v>8344</v>
      </c>
      <c r="Q1657" s="11">
        <f t="shared" si="50"/>
        <v>40974.791898148149</v>
      </c>
      <c r="R1657" s="3">
        <f t="shared" si="51"/>
        <v>2012</v>
      </c>
    </row>
    <row r="1658" spans="1:18" ht="60" x14ac:dyDescent="0.25">
      <c r="A1658" s="3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10" t="s">
        <v>8323</v>
      </c>
      <c r="P1658" s="3" t="s">
        <v>8344</v>
      </c>
      <c r="Q1658" s="11">
        <f t="shared" si="50"/>
        <v>41226.928842592592</v>
      </c>
      <c r="R1658" s="3">
        <f t="shared" si="51"/>
        <v>2012</v>
      </c>
    </row>
    <row r="1659" spans="1:18" ht="60" x14ac:dyDescent="0.25">
      <c r="A1659" s="3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10" t="s">
        <v>8323</v>
      </c>
      <c r="P1659" s="3" t="s">
        <v>8344</v>
      </c>
      <c r="Q1659" s="11">
        <f t="shared" si="50"/>
        <v>41023.782037037039</v>
      </c>
      <c r="R1659" s="3">
        <f t="shared" si="51"/>
        <v>2012</v>
      </c>
    </row>
    <row r="1660" spans="1:18" ht="60" x14ac:dyDescent="0.25">
      <c r="A1660" s="3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10" t="s">
        <v>8323</v>
      </c>
      <c r="P1660" s="3" t="s">
        <v>8344</v>
      </c>
      <c r="Q1660" s="11">
        <f t="shared" si="50"/>
        <v>41223.22184027778</v>
      </c>
      <c r="R1660" s="3">
        <f t="shared" si="51"/>
        <v>2012</v>
      </c>
    </row>
    <row r="1661" spans="1:18" ht="60" x14ac:dyDescent="0.25">
      <c r="A1661" s="3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10" t="s">
        <v>8323</v>
      </c>
      <c r="P1661" s="3" t="s">
        <v>8344</v>
      </c>
      <c r="Q1661" s="11">
        <f t="shared" si="50"/>
        <v>41596.913437499999</v>
      </c>
      <c r="R1661" s="3">
        <f t="shared" si="51"/>
        <v>2013</v>
      </c>
    </row>
    <row r="1662" spans="1:18" ht="60" x14ac:dyDescent="0.25">
      <c r="A1662" s="3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10" t="s">
        <v>8323</v>
      </c>
      <c r="P1662" s="3" t="s">
        <v>8344</v>
      </c>
      <c r="Q1662" s="11">
        <f t="shared" si="50"/>
        <v>42459.693865740745</v>
      </c>
      <c r="R1662" s="3">
        <f t="shared" si="51"/>
        <v>2016</v>
      </c>
    </row>
    <row r="1663" spans="1:18" ht="75" x14ac:dyDescent="0.25">
      <c r="A1663" s="3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10" t="s">
        <v>8323</v>
      </c>
      <c r="P1663" s="3" t="s">
        <v>8344</v>
      </c>
      <c r="Q1663" s="11">
        <f t="shared" si="50"/>
        <v>42343.998043981483</v>
      </c>
      <c r="R1663" s="3">
        <f t="shared" si="51"/>
        <v>2015</v>
      </c>
    </row>
    <row r="1664" spans="1:18" ht="60" x14ac:dyDescent="0.25">
      <c r="A1664" s="3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10" t="s">
        <v>8323</v>
      </c>
      <c r="P1664" s="3" t="s">
        <v>8344</v>
      </c>
      <c r="Q1664" s="11">
        <f t="shared" si="50"/>
        <v>40848.198333333334</v>
      </c>
      <c r="R1664" s="3">
        <f t="shared" si="51"/>
        <v>2011</v>
      </c>
    </row>
    <row r="1665" spans="1:18" ht="45" x14ac:dyDescent="0.25">
      <c r="A1665" s="3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10" t="s">
        <v>8323</v>
      </c>
      <c r="P1665" s="3" t="s">
        <v>8344</v>
      </c>
      <c r="Q1665" s="11">
        <f t="shared" si="50"/>
        <v>42006.02207175926</v>
      </c>
      <c r="R1665" s="3">
        <f t="shared" si="51"/>
        <v>2015</v>
      </c>
    </row>
    <row r="1666" spans="1:18" ht="45" x14ac:dyDescent="0.25">
      <c r="A1666" s="3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10" t="s">
        <v>8323</v>
      </c>
      <c r="P1666" s="3" t="s">
        <v>8344</v>
      </c>
      <c r="Q1666" s="11">
        <f t="shared" si="50"/>
        <v>40939.761782407404</v>
      </c>
      <c r="R1666" s="3">
        <f t="shared" si="51"/>
        <v>2012</v>
      </c>
    </row>
    <row r="1667" spans="1:18" ht="60" x14ac:dyDescent="0.25">
      <c r="A1667" s="3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10" t="s">
        <v>8323</v>
      </c>
      <c r="P1667" s="3" t="s">
        <v>8344</v>
      </c>
      <c r="Q1667" s="11">
        <f t="shared" ref="Q1667:Q1730" si="52">(((J1667/60)/60)/24)+DATE(1970,1,1)</f>
        <v>40564.649456018517</v>
      </c>
      <c r="R1667" s="3">
        <f t="shared" ref="R1667:R1730" si="53">YEAR(Q1667)</f>
        <v>2011</v>
      </c>
    </row>
    <row r="1668" spans="1:18" ht="45" x14ac:dyDescent="0.25">
      <c r="A1668" s="3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10" t="s">
        <v>8323</v>
      </c>
      <c r="P1668" s="3" t="s">
        <v>8344</v>
      </c>
      <c r="Q1668" s="11">
        <f t="shared" si="52"/>
        <v>41331.253159722226</v>
      </c>
      <c r="R1668" s="3">
        <f t="shared" si="53"/>
        <v>2013</v>
      </c>
    </row>
    <row r="1669" spans="1:18" ht="45" x14ac:dyDescent="0.25">
      <c r="A1669" s="3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10" t="s">
        <v>8323</v>
      </c>
      <c r="P1669" s="3" t="s">
        <v>8344</v>
      </c>
      <c r="Q1669" s="11">
        <f t="shared" si="52"/>
        <v>41682.0705787037</v>
      </c>
      <c r="R1669" s="3">
        <f t="shared" si="53"/>
        <v>2014</v>
      </c>
    </row>
    <row r="1670" spans="1:18" ht="60" x14ac:dyDescent="0.25">
      <c r="A1670" s="3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10" t="s">
        <v>8323</v>
      </c>
      <c r="P1670" s="3" t="s">
        <v>8344</v>
      </c>
      <c r="Q1670" s="11">
        <f t="shared" si="52"/>
        <v>40845.14975694444</v>
      </c>
      <c r="R1670" s="3">
        <f t="shared" si="53"/>
        <v>2011</v>
      </c>
    </row>
    <row r="1671" spans="1:18" ht="60" x14ac:dyDescent="0.25">
      <c r="A1671" s="3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10" t="s">
        <v>8323</v>
      </c>
      <c r="P1671" s="3" t="s">
        <v>8344</v>
      </c>
      <c r="Q1671" s="11">
        <f t="shared" si="52"/>
        <v>42461.885138888887</v>
      </c>
      <c r="R1671" s="3">
        <f t="shared" si="53"/>
        <v>2016</v>
      </c>
    </row>
    <row r="1672" spans="1:18" ht="60" x14ac:dyDescent="0.25">
      <c r="A1672" s="3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10" t="s">
        <v>8323</v>
      </c>
      <c r="P1672" s="3" t="s">
        <v>8344</v>
      </c>
      <c r="Q1672" s="11">
        <f t="shared" si="52"/>
        <v>40313.930543981485</v>
      </c>
      <c r="R1672" s="3">
        <f t="shared" si="53"/>
        <v>2010</v>
      </c>
    </row>
    <row r="1673" spans="1:18" ht="30" x14ac:dyDescent="0.25">
      <c r="A1673" s="3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10" t="s">
        <v>8323</v>
      </c>
      <c r="P1673" s="3" t="s">
        <v>8344</v>
      </c>
      <c r="Q1673" s="11">
        <f t="shared" si="52"/>
        <v>42553.54414351852</v>
      </c>
      <c r="R1673" s="3">
        <f t="shared" si="53"/>
        <v>2016</v>
      </c>
    </row>
    <row r="1674" spans="1:18" ht="45" x14ac:dyDescent="0.25">
      <c r="A1674" s="3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10" t="s">
        <v>8323</v>
      </c>
      <c r="P1674" s="3" t="s">
        <v>8344</v>
      </c>
      <c r="Q1674" s="11">
        <f t="shared" si="52"/>
        <v>41034.656597222223</v>
      </c>
      <c r="R1674" s="3">
        <f t="shared" si="53"/>
        <v>2012</v>
      </c>
    </row>
    <row r="1675" spans="1:18" ht="45" x14ac:dyDescent="0.25">
      <c r="A1675" s="3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10" t="s">
        <v>8323</v>
      </c>
      <c r="P1675" s="3" t="s">
        <v>8344</v>
      </c>
      <c r="Q1675" s="11">
        <f t="shared" si="52"/>
        <v>42039.878379629634</v>
      </c>
      <c r="R1675" s="3">
        <f t="shared" si="53"/>
        <v>2015</v>
      </c>
    </row>
    <row r="1676" spans="1:18" ht="60" x14ac:dyDescent="0.25">
      <c r="A1676" s="3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10" t="s">
        <v>8323</v>
      </c>
      <c r="P1676" s="3" t="s">
        <v>8344</v>
      </c>
      <c r="Q1676" s="11">
        <f t="shared" si="52"/>
        <v>42569.605393518519</v>
      </c>
      <c r="R1676" s="3">
        <f t="shared" si="53"/>
        <v>2016</v>
      </c>
    </row>
    <row r="1677" spans="1:18" ht="30" x14ac:dyDescent="0.25">
      <c r="A1677" s="3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10" t="s">
        <v>8323</v>
      </c>
      <c r="P1677" s="3" t="s">
        <v>8344</v>
      </c>
      <c r="Q1677" s="11">
        <f t="shared" si="52"/>
        <v>40802.733101851853</v>
      </c>
      <c r="R1677" s="3">
        <f t="shared" si="53"/>
        <v>2011</v>
      </c>
    </row>
    <row r="1678" spans="1:18" ht="45" x14ac:dyDescent="0.25">
      <c r="A1678" s="3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10" t="s">
        <v>8323</v>
      </c>
      <c r="P1678" s="3" t="s">
        <v>8344</v>
      </c>
      <c r="Q1678" s="11">
        <f t="shared" si="52"/>
        <v>40973.72623842593</v>
      </c>
      <c r="R1678" s="3">
        <f t="shared" si="53"/>
        <v>2012</v>
      </c>
    </row>
    <row r="1679" spans="1:18" ht="45" x14ac:dyDescent="0.25">
      <c r="A1679" s="3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10" t="s">
        <v>8323</v>
      </c>
      <c r="P1679" s="3" t="s">
        <v>8344</v>
      </c>
      <c r="Q1679" s="11">
        <f t="shared" si="52"/>
        <v>42416.407129629632</v>
      </c>
      <c r="R1679" s="3">
        <f t="shared" si="53"/>
        <v>2016</v>
      </c>
    </row>
    <row r="1680" spans="1:18" ht="45" x14ac:dyDescent="0.25">
      <c r="A1680" s="3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10" t="s">
        <v>8323</v>
      </c>
      <c r="P1680" s="3" t="s">
        <v>8344</v>
      </c>
      <c r="Q1680" s="11">
        <f t="shared" si="52"/>
        <v>41662.854988425926</v>
      </c>
      <c r="R1680" s="3">
        <f t="shared" si="53"/>
        <v>2014</v>
      </c>
    </row>
    <row r="1681" spans="1:18" ht="60" x14ac:dyDescent="0.25">
      <c r="A1681" s="3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10" t="s">
        <v>8323</v>
      </c>
      <c r="P1681" s="3" t="s">
        <v>8344</v>
      </c>
      <c r="Q1681" s="11">
        <f t="shared" si="52"/>
        <v>40723.068807870368</v>
      </c>
      <c r="R1681" s="3">
        <f t="shared" si="53"/>
        <v>2011</v>
      </c>
    </row>
    <row r="1682" spans="1:18" ht="30" x14ac:dyDescent="0.25">
      <c r="A1682" s="3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10" t="s">
        <v>8323</v>
      </c>
      <c r="P1682" s="3" t="s">
        <v>8344</v>
      </c>
      <c r="Q1682" s="11">
        <f t="shared" si="52"/>
        <v>41802.757719907408</v>
      </c>
      <c r="R1682" s="3">
        <f t="shared" si="53"/>
        <v>2014</v>
      </c>
    </row>
    <row r="1683" spans="1:18" ht="60" x14ac:dyDescent="0.25">
      <c r="A1683" s="3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10" t="s">
        <v>8323</v>
      </c>
      <c r="P1683" s="3" t="s">
        <v>8345</v>
      </c>
      <c r="Q1683" s="11">
        <f t="shared" si="52"/>
        <v>42774.121342592596</v>
      </c>
      <c r="R1683" s="3">
        <f t="shared" si="53"/>
        <v>2017</v>
      </c>
    </row>
    <row r="1684" spans="1:18" ht="45" x14ac:dyDescent="0.25">
      <c r="A1684" s="3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10" t="s">
        <v>8323</v>
      </c>
      <c r="P1684" s="3" t="s">
        <v>8345</v>
      </c>
      <c r="Q1684" s="11">
        <f t="shared" si="52"/>
        <v>42779.21365740741</v>
      </c>
      <c r="R1684" s="3">
        <f t="shared" si="53"/>
        <v>2017</v>
      </c>
    </row>
    <row r="1685" spans="1:18" ht="45" x14ac:dyDescent="0.25">
      <c r="A1685" s="3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10" t="s">
        <v>8323</v>
      </c>
      <c r="P1685" s="3" t="s">
        <v>8345</v>
      </c>
      <c r="Q1685" s="11">
        <f t="shared" si="52"/>
        <v>42808.781689814816</v>
      </c>
      <c r="R1685" s="3">
        <f t="shared" si="53"/>
        <v>2017</v>
      </c>
    </row>
    <row r="1686" spans="1:18" ht="30" x14ac:dyDescent="0.25">
      <c r="A1686" s="3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10" t="s">
        <v>8323</v>
      </c>
      <c r="P1686" s="3" t="s">
        <v>8345</v>
      </c>
      <c r="Q1686" s="11">
        <f t="shared" si="52"/>
        <v>42783.815289351856</v>
      </c>
      <c r="R1686" s="3">
        <f t="shared" si="53"/>
        <v>2017</v>
      </c>
    </row>
    <row r="1687" spans="1:18" ht="60" x14ac:dyDescent="0.25">
      <c r="A1687" s="3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10" t="s">
        <v>8323</v>
      </c>
      <c r="P1687" s="3" t="s">
        <v>8345</v>
      </c>
      <c r="Q1687" s="11">
        <f t="shared" si="52"/>
        <v>42788.2502662037</v>
      </c>
      <c r="R1687" s="3">
        <f t="shared" si="53"/>
        <v>2017</v>
      </c>
    </row>
    <row r="1688" spans="1:18" ht="60" x14ac:dyDescent="0.25">
      <c r="A1688" s="3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10" t="s">
        <v>8323</v>
      </c>
      <c r="P1688" s="3" t="s">
        <v>8345</v>
      </c>
      <c r="Q1688" s="11">
        <f t="shared" si="52"/>
        <v>42792.843969907408</v>
      </c>
      <c r="R1688" s="3">
        <f t="shared" si="53"/>
        <v>2017</v>
      </c>
    </row>
    <row r="1689" spans="1:18" ht="60" x14ac:dyDescent="0.25">
      <c r="A1689" s="3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10" t="s">
        <v>8323</v>
      </c>
      <c r="P1689" s="3" t="s">
        <v>8345</v>
      </c>
      <c r="Q1689" s="11">
        <f t="shared" si="52"/>
        <v>42802.046817129631</v>
      </c>
      <c r="R1689" s="3">
        <f t="shared" si="53"/>
        <v>2017</v>
      </c>
    </row>
    <row r="1690" spans="1:18" ht="60" x14ac:dyDescent="0.25">
      <c r="A1690" s="3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10" t="s">
        <v>8323</v>
      </c>
      <c r="P1690" s="3" t="s">
        <v>8345</v>
      </c>
      <c r="Q1690" s="11">
        <f t="shared" si="52"/>
        <v>42804.534652777773</v>
      </c>
      <c r="R1690" s="3">
        <f t="shared" si="53"/>
        <v>2017</v>
      </c>
    </row>
    <row r="1691" spans="1:18" ht="30" x14ac:dyDescent="0.25">
      <c r="A1691" s="3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10" t="s">
        <v>8323</v>
      </c>
      <c r="P1691" s="3" t="s">
        <v>8345</v>
      </c>
      <c r="Q1691" s="11">
        <f t="shared" si="52"/>
        <v>42780.942476851851</v>
      </c>
      <c r="R1691" s="3">
        <f t="shared" si="53"/>
        <v>2017</v>
      </c>
    </row>
    <row r="1692" spans="1:18" ht="45" x14ac:dyDescent="0.25">
      <c r="A1692" s="3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10" t="s">
        <v>8323</v>
      </c>
      <c r="P1692" s="3" t="s">
        <v>8345</v>
      </c>
      <c r="Q1692" s="11">
        <f t="shared" si="52"/>
        <v>42801.43104166667</v>
      </c>
      <c r="R1692" s="3">
        <f t="shared" si="53"/>
        <v>2017</v>
      </c>
    </row>
    <row r="1693" spans="1:18" ht="60" x14ac:dyDescent="0.25">
      <c r="A1693" s="3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10" t="s">
        <v>8323</v>
      </c>
      <c r="P1693" s="3" t="s">
        <v>8345</v>
      </c>
      <c r="Q1693" s="11">
        <f t="shared" si="52"/>
        <v>42795.701481481476</v>
      </c>
      <c r="R1693" s="3">
        <f t="shared" si="53"/>
        <v>2017</v>
      </c>
    </row>
    <row r="1694" spans="1:18" ht="45" x14ac:dyDescent="0.25">
      <c r="A1694" s="3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10" t="s">
        <v>8323</v>
      </c>
      <c r="P1694" s="3" t="s">
        <v>8345</v>
      </c>
      <c r="Q1694" s="11">
        <f t="shared" si="52"/>
        <v>42788.151238425926</v>
      </c>
      <c r="R1694" s="3">
        <f t="shared" si="53"/>
        <v>2017</v>
      </c>
    </row>
    <row r="1695" spans="1:18" ht="60" x14ac:dyDescent="0.25">
      <c r="A1695" s="3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10" t="s">
        <v>8323</v>
      </c>
      <c r="P1695" s="3" t="s">
        <v>8345</v>
      </c>
      <c r="Q1695" s="11">
        <f t="shared" si="52"/>
        <v>42803.920277777783</v>
      </c>
      <c r="R1695" s="3">
        <f t="shared" si="53"/>
        <v>2017</v>
      </c>
    </row>
    <row r="1696" spans="1:18" ht="60" x14ac:dyDescent="0.25">
      <c r="A1696" s="3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10" t="s">
        <v>8323</v>
      </c>
      <c r="P1696" s="3" t="s">
        <v>8345</v>
      </c>
      <c r="Q1696" s="11">
        <f t="shared" si="52"/>
        <v>42791.669837962967</v>
      </c>
      <c r="R1696" s="3">
        <f t="shared" si="53"/>
        <v>2017</v>
      </c>
    </row>
    <row r="1697" spans="1:18" ht="60" x14ac:dyDescent="0.25">
      <c r="A1697" s="3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10" t="s">
        <v>8323</v>
      </c>
      <c r="P1697" s="3" t="s">
        <v>8345</v>
      </c>
      <c r="Q1697" s="11">
        <f t="shared" si="52"/>
        <v>42801.031412037039</v>
      </c>
      <c r="R1697" s="3">
        <f t="shared" si="53"/>
        <v>2017</v>
      </c>
    </row>
    <row r="1698" spans="1:18" ht="60" x14ac:dyDescent="0.25">
      <c r="A1698" s="3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10" t="s">
        <v>8323</v>
      </c>
      <c r="P1698" s="3" t="s">
        <v>8345</v>
      </c>
      <c r="Q1698" s="11">
        <f t="shared" si="52"/>
        <v>42796.069571759261</v>
      </c>
      <c r="R1698" s="3">
        <f t="shared" si="53"/>
        <v>2017</v>
      </c>
    </row>
    <row r="1699" spans="1:18" ht="45" x14ac:dyDescent="0.25">
      <c r="A1699" s="3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10" t="s">
        <v>8323</v>
      </c>
      <c r="P1699" s="3" t="s">
        <v>8345</v>
      </c>
      <c r="Q1699" s="11">
        <f t="shared" si="52"/>
        <v>42805.032962962956</v>
      </c>
      <c r="R1699" s="3">
        <f t="shared" si="53"/>
        <v>2017</v>
      </c>
    </row>
    <row r="1700" spans="1:18" ht="75" x14ac:dyDescent="0.25">
      <c r="A1700" s="3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10" t="s">
        <v>8323</v>
      </c>
      <c r="P1700" s="3" t="s">
        <v>8345</v>
      </c>
      <c r="Q1700" s="11">
        <f t="shared" si="52"/>
        <v>42796.207870370374</v>
      </c>
      <c r="R1700" s="3">
        <f t="shared" si="53"/>
        <v>2017</v>
      </c>
    </row>
    <row r="1701" spans="1:18" ht="60" x14ac:dyDescent="0.25">
      <c r="A1701" s="3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10" t="s">
        <v>8323</v>
      </c>
      <c r="P1701" s="3" t="s">
        <v>8345</v>
      </c>
      <c r="Q1701" s="11">
        <f t="shared" si="52"/>
        <v>42806.863946759258</v>
      </c>
      <c r="R1701" s="3">
        <f t="shared" si="53"/>
        <v>2017</v>
      </c>
    </row>
    <row r="1702" spans="1:18" ht="60" x14ac:dyDescent="0.25">
      <c r="A1702" s="3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10" t="s">
        <v>8323</v>
      </c>
      <c r="P1702" s="3" t="s">
        <v>8345</v>
      </c>
      <c r="Q1702" s="11">
        <f t="shared" si="52"/>
        <v>42796.071643518517</v>
      </c>
      <c r="R1702" s="3">
        <f t="shared" si="53"/>
        <v>2017</v>
      </c>
    </row>
    <row r="1703" spans="1:18" ht="60" x14ac:dyDescent="0.25">
      <c r="A1703" s="3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10" t="s">
        <v>8323</v>
      </c>
      <c r="P1703" s="3" t="s">
        <v>8345</v>
      </c>
      <c r="Q1703" s="11">
        <f t="shared" si="52"/>
        <v>41989.664409722223</v>
      </c>
      <c r="R1703" s="3">
        <f t="shared" si="53"/>
        <v>2014</v>
      </c>
    </row>
    <row r="1704" spans="1:18" ht="30" x14ac:dyDescent="0.25">
      <c r="A1704" s="3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10" t="s">
        <v>8323</v>
      </c>
      <c r="P1704" s="3" t="s">
        <v>8345</v>
      </c>
      <c r="Q1704" s="11">
        <f t="shared" si="52"/>
        <v>42063.869791666672</v>
      </c>
      <c r="R1704" s="3">
        <f t="shared" si="53"/>
        <v>2015</v>
      </c>
    </row>
    <row r="1705" spans="1:18" ht="60" x14ac:dyDescent="0.25">
      <c r="A1705" s="3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10" t="s">
        <v>8323</v>
      </c>
      <c r="P1705" s="3" t="s">
        <v>8345</v>
      </c>
      <c r="Q1705" s="11">
        <f t="shared" si="52"/>
        <v>42187.281678240746</v>
      </c>
      <c r="R1705" s="3">
        <f t="shared" si="53"/>
        <v>2015</v>
      </c>
    </row>
    <row r="1706" spans="1:18" ht="45" x14ac:dyDescent="0.25">
      <c r="A1706" s="3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10" t="s">
        <v>8323</v>
      </c>
      <c r="P1706" s="3" t="s">
        <v>8345</v>
      </c>
      <c r="Q1706" s="11">
        <f t="shared" si="52"/>
        <v>42021.139733796299</v>
      </c>
      <c r="R1706" s="3">
        <f t="shared" si="53"/>
        <v>2015</v>
      </c>
    </row>
    <row r="1707" spans="1:18" ht="45" x14ac:dyDescent="0.25">
      <c r="A1707" s="3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10" t="s">
        <v>8323</v>
      </c>
      <c r="P1707" s="3" t="s">
        <v>8345</v>
      </c>
      <c r="Q1707" s="11">
        <f t="shared" si="52"/>
        <v>42245.016736111109</v>
      </c>
      <c r="R1707" s="3">
        <f t="shared" si="53"/>
        <v>2015</v>
      </c>
    </row>
    <row r="1708" spans="1:18" ht="45" x14ac:dyDescent="0.25">
      <c r="A1708" s="3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10" t="s">
        <v>8323</v>
      </c>
      <c r="P1708" s="3" t="s">
        <v>8345</v>
      </c>
      <c r="Q1708" s="11">
        <f t="shared" si="52"/>
        <v>42179.306388888886</v>
      </c>
      <c r="R1708" s="3">
        <f t="shared" si="53"/>
        <v>2015</v>
      </c>
    </row>
    <row r="1709" spans="1:18" ht="60" x14ac:dyDescent="0.25">
      <c r="A1709" s="3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10" t="s">
        <v>8323</v>
      </c>
      <c r="P1709" s="3" t="s">
        <v>8345</v>
      </c>
      <c r="Q1709" s="11">
        <f t="shared" si="52"/>
        <v>42427.721006944441</v>
      </c>
      <c r="R1709" s="3">
        <f t="shared" si="53"/>
        <v>2016</v>
      </c>
    </row>
    <row r="1710" spans="1:18" ht="60" x14ac:dyDescent="0.25">
      <c r="A1710" s="3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10" t="s">
        <v>8323</v>
      </c>
      <c r="P1710" s="3" t="s">
        <v>8345</v>
      </c>
      <c r="Q1710" s="11">
        <f t="shared" si="52"/>
        <v>42451.866967592592</v>
      </c>
      <c r="R1710" s="3">
        <f t="shared" si="53"/>
        <v>2016</v>
      </c>
    </row>
    <row r="1711" spans="1:18" ht="45" x14ac:dyDescent="0.25">
      <c r="A1711" s="3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10" t="s">
        <v>8323</v>
      </c>
      <c r="P1711" s="3" t="s">
        <v>8345</v>
      </c>
      <c r="Q1711" s="11">
        <f t="shared" si="52"/>
        <v>41841.56381944444</v>
      </c>
      <c r="R1711" s="3">
        <f t="shared" si="53"/>
        <v>2014</v>
      </c>
    </row>
    <row r="1712" spans="1:18" ht="30" x14ac:dyDescent="0.25">
      <c r="A1712" s="3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10" t="s">
        <v>8323</v>
      </c>
      <c r="P1712" s="3" t="s">
        <v>8345</v>
      </c>
      <c r="Q1712" s="11">
        <f t="shared" si="52"/>
        <v>42341.59129629629</v>
      </c>
      <c r="R1712" s="3">
        <f t="shared" si="53"/>
        <v>2015</v>
      </c>
    </row>
    <row r="1713" spans="1:18" ht="60" x14ac:dyDescent="0.25">
      <c r="A1713" s="3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10" t="s">
        <v>8323</v>
      </c>
      <c r="P1713" s="3" t="s">
        <v>8345</v>
      </c>
      <c r="Q1713" s="11">
        <f t="shared" si="52"/>
        <v>41852.646226851852</v>
      </c>
      <c r="R1713" s="3">
        <f t="shared" si="53"/>
        <v>2014</v>
      </c>
    </row>
    <row r="1714" spans="1:18" ht="60" x14ac:dyDescent="0.25">
      <c r="A1714" s="3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10" t="s">
        <v>8323</v>
      </c>
      <c r="P1714" s="3" t="s">
        <v>8345</v>
      </c>
      <c r="Q1714" s="11">
        <f t="shared" si="52"/>
        <v>42125.913807870369</v>
      </c>
      <c r="R1714" s="3">
        <f t="shared" si="53"/>
        <v>2015</v>
      </c>
    </row>
    <row r="1715" spans="1:18" ht="60" x14ac:dyDescent="0.25">
      <c r="A1715" s="3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10" t="s">
        <v>8323</v>
      </c>
      <c r="P1715" s="3" t="s">
        <v>8345</v>
      </c>
      <c r="Q1715" s="11">
        <f t="shared" si="52"/>
        <v>41887.801064814819</v>
      </c>
      <c r="R1715" s="3">
        <f t="shared" si="53"/>
        <v>2014</v>
      </c>
    </row>
    <row r="1716" spans="1:18" ht="60" x14ac:dyDescent="0.25">
      <c r="A1716" s="3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10" t="s">
        <v>8323</v>
      </c>
      <c r="P1716" s="3" t="s">
        <v>8345</v>
      </c>
      <c r="Q1716" s="11">
        <f t="shared" si="52"/>
        <v>42095.918530092589</v>
      </c>
      <c r="R1716" s="3">
        <f t="shared" si="53"/>
        <v>2015</v>
      </c>
    </row>
    <row r="1717" spans="1:18" ht="45" x14ac:dyDescent="0.25">
      <c r="A1717" s="3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10" t="s">
        <v>8323</v>
      </c>
      <c r="P1717" s="3" t="s">
        <v>8345</v>
      </c>
      <c r="Q1717" s="11">
        <f t="shared" si="52"/>
        <v>42064.217418981483</v>
      </c>
      <c r="R1717" s="3">
        <f t="shared" si="53"/>
        <v>2015</v>
      </c>
    </row>
    <row r="1718" spans="1:18" ht="60" x14ac:dyDescent="0.25">
      <c r="A1718" s="3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10" t="s">
        <v>8323</v>
      </c>
      <c r="P1718" s="3" t="s">
        <v>8345</v>
      </c>
      <c r="Q1718" s="11">
        <f t="shared" si="52"/>
        <v>42673.577534722222</v>
      </c>
      <c r="R1718" s="3">
        <f t="shared" si="53"/>
        <v>2016</v>
      </c>
    </row>
    <row r="1719" spans="1:18" ht="45" x14ac:dyDescent="0.25">
      <c r="A1719" s="3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10" t="s">
        <v>8323</v>
      </c>
      <c r="P1719" s="3" t="s">
        <v>8345</v>
      </c>
      <c r="Q1719" s="11">
        <f t="shared" si="52"/>
        <v>42460.98192129629</v>
      </c>
      <c r="R1719" s="3">
        <f t="shared" si="53"/>
        <v>2016</v>
      </c>
    </row>
    <row r="1720" spans="1:18" x14ac:dyDescent="0.25">
      <c r="A1720" s="3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10" t="s">
        <v>8323</v>
      </c>
      <c r="P1720" s="3" t="s">
        <v>8345</v>
      </c>
      <c r="Q1720" s="11">
        <f t="shared" si="52"/>
        <v>42460.610520833332</v>
      </c>
      <c r="R1720" s="3">
        <f t="shared" si="53"/>
        <v>2016</v>
      </c>
    </row>
    <row r="1721" spans="1:18" ht="60" x14ac:dyDescent="0.25">
      <c r="A1721" s="3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10" t="s">
        <v>8323</v>
      </c>
      <c r="P1721" s="3" t="s">
        <v>8345</v>
      </c>
      <c r="Q1721" s="11">
        <f t="shared" si="52"/>
        <v>41869.534618055557</v>
      </c>
      <c r="R1721" s="3">
        <f t="shared" si="53"/>
        <v>2014</v>
      </c>
    </row>
    <row r="1722" spans="1:18" ht="60" x14ac:dyDescent="0.25">
      <c r="A1722" s="3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10" t="s">
        <v>8323</v>
      </c>
      <c r="P1722" s="3" t="s">
        <v>8345</v>
      </c>
      <c r="Q1722" s="11">
        <f t="shared" si="52"/>
        <v>41922.783229166671</v>
      </c>
      <c r="R1722" s="3">
        <f t="shared" si="53"/>
        <v>2014</v>
      </c>
    </row>
    <row r="1723" spans="1:18" ht="45" x14ac:dyDescent="0.25">
      <c r="A1723" s="3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10" t="s">
        <v>8323</v>
      </c>
      <c r="P1723" s="3" t="s">
        <v>8345</v>
      </c>
      <c r="Q1723" s="11">
        <f t="shared" si="52"/>
        <v>42319.461377314816</v>
      </c>
      <c r="R1723" s="3">
        <f t="shared" si="53"/>
        <v>2015</v>
      </c>
    </row>
    <row r="1724" spans="1:18" ht="45" x14ac:dyDescent="0.25">
      <c r="A1724" s="3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10" t="s">
        <v>8323</v>
      </c>
      <c r="P1724" s="3" t="s">
        <v>8345</v>
      </c>
      <c r="Q1724" s="11">
        <f t="shared" si="52"/>
        <v>42425.960983796293</v>
      </c>
      <c r="R1724" s="3">
        <f t="shared" si="53"/>
        <v>2016</v>
      </c>
    </row>
    <row r="1725" spans="1:18" ht="60" x14ac:dyDescent="0.25">
      <c r="A1725" s="3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10" t="s">
        <v>8323</v>
      </c>
      <c r="P1725" s="3" t="s">
        <v>8345</v>
      </c>
      <c r="Q1725" s="11">
        <f t="shared" si="52"/>
        <v>42129.82540509259</v>
      </c>
      <c r="R1725" s="3">
        <f t="shared" si="53"/>
        <v>2015</v>
      </c>
    </row>
    <row r="1726" spans="1:18" ht="60" x14ac:dyDescent="0.25">
      <c r="A1726" s="3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10" t="s">
        <v>8323</v>
      </c>
      <c r="P1726" s="3" t="s">
        <v>8345</v>
      </c>
      <c r="Q1726" s="11">
        <f t="shared" si="52"/>
        <v>41912.932430555556</v>
      </c>
      <c r="R1726" s="3">
        <f t="shared" si="53"/>
        <v>2014</v>
      </c>
    </row>
    <row r="1727" spans="1:18" ht="60" x14ac:dyDescent="0.25">
      <c r="A1727" s="3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10" t="s">
        <v>8323</v>
      </c>
      <c r="P1727" s="3" t="s">
        <v>8345</v>
      </c>
      <c r="Q1727" s="11">
        <f t="shared" si="52"/>
        <v>41845.968159722222</v>
      </c>
      <c r="R1727" s="3">
        <f t="shared" si="53"/>
        <v>2014</v>
      </c>
    </row>
    <row r="1728" spans="1:18" ht="30" x14ac:dyDescent="0.25">
      <c r="A1728" s="3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10" t="s">
        <v>8323</v>
      </c>
      <c r="P1728" s="3" t="s">
        <v>8345</v>
      </c>
      <c r="Q1728" s="11">
        <f t="shared" si="52"/>
        <v>41788.919722222221</v>
      </c>
      <c r="R1728" s="3">
        <f t="shared" si="53"/>
        <v>2014</v>
      </c>
    </row>
    <row r="1729" spans="1:18" ht="60" x14ac:dyDescent="0.25">
      <c r="A1729" s="3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10" t="s">
        <v>8323</v>
      </c>
      <c r="P1729" s="3" t="s">
        <v>8345</v>
      </c>
      <c r="Q1729" s="11">
        <f t="shared" si="52"/>
        <v>42044.927974537044</v>
      </c>
      <c r="R1729" s="3">
        <f t="shared" si="53"/>
        <v>2015</v>
      </c>
    </row>
    <row r="1730" spans="1:18" ht="45" x14ac:dyDescent="0.25">
      <c r="A1730" s="3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10" t="s">
        <v>8323</v>
      </c>
      <c r="P1730" s="3" t="s">
        <v>8345</v>
      </c>
      <c r="Q1730" s="11">
        <f t="shared" si="52"/>
        <v>42268.625856481478</v>
      </c>
      <c r="R1730" s="3">
        <f t="shared" si="53"/>
        <v>2015</v>
      </c>
    </row>
    <row r="1731" spans="1:18" ht="60" x14ac:dyDescent="0.25">
      <c r="A1731" s="3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10" t="s">
        <v>8323</v>
      </c>
      <c r="P1731" s="3" t="s">
        <v>8345</v>
      </c>
      <c r="Q1731" s="11">
        <f t="shared" ref="Q1731:Q1794" si="54">(((J1731/60)/60)/24)+DATE(1970,1,1)</f>
        <v>42471.052152777775</v>
      </c>
      <c r="R1731" s="3">
        <f t="shared" ref="R1731:R1794" si="55">YEAR(Q1731)</f>
        <v>2016</v>
      </c>
    </row>
    <row r="1732" spans="1:18" ht="45" x14ac:dyDescent="0.25">
      <c r="A1732" s="3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10" t="s">
        <v>8323</v>
      </c>
      <c r="P1732" s="3" t="s">
        <v>8345</v>
      </c>
      <c r="Q1732" s="11">
        <f t="shared" si="54"/>
        <v>42272.087766203709</v>
      </c>
      <c r="R1732" s="3">
        <f t="shared" si="55"/>
        <v>2015</v>
      </c>
    </row>
    <row r="1733" spans="1:18" ht="30" x14ac:dyDescent="0.25">
      <c r="A1733" s="3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10" t="s">
        <v>8323</v>
      </c>
      <c r="P1733" s="3" t="s">
        <v>8345</v>
      </c>
      <c r="Q1733" s="11">
        <f t="shared" si="54"/>
        <v>42152.906851851847</v>
      </c>
      <c r="R1733" s="3">
        <f t="shared" si="55"/>
        <v>2015</v>
      </c>
    </row>
    <row r="1734" spans="1:18" ht="60" x14ac:dyDescent="0.25">
      <c r="A1734" s="3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10" t="s">
        <v>8323</v>
      </c>
      <c r="P1734" s="3" t="s">
        <v>8345</v>
      </c>
      <c r="Q1734" s="11">
        <f t="shared" si="54"/>
        <v>42325.683807870373</v>
      </c>
      <c r="R1734" s="3">
        <f t="shared" si="55"/>
        <v>2015</v>
      </c>
    </row>
    <row r="1735" spans="1:18" ht="60" x14ac:dyDescent="0.25">
      <c r="A1735" s="3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10" t="s">
        <v>8323</v>
      </c>
      <c r="P1735" s="3" t="s">
        <v>8345</v>
      </c>
      <c r="Q1735" s="11">
        <f t="shared" si="54"/>
        <v>42614.675625000003</v>
      </c>
      <c r="R1735" s="3">
        <f t="shared" si="55"/>
        <v>2016</v>
      </c>
    </row>
    <row r="1736" spans="1:18" ht="45" x14ac:dyDescent="0.25">
      <c r="A1736" s="3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10" t="s">
        <v>8323</v>
      </c>
      <c r="P1736" s="3" t="s">
        <v>8345</v>
      </c>
      <c r="Q1736" s="11">
        <f t="shared" si="54"/>
        <v>42102.036527777775</v>
      </c>
      <c r="R1736" s="3">
        <f t="shared" si="55"/>
        <v>2015</v>
      </c>
    </row>
    <row r="1737" spans="1:18" ht="45" x14ac:dyDescent="0.25">
      <c r="A1737" s="3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10" t="s">
        <v>8323</v>
      </c>
      <c r="P1737" s="3" t="s">
        <v>8345</v>
      </c>
      <c r="Q1737" s="11">
        <f t="shared" si="54"/>
        <v>42559.814178240747</v>
      </c>
      <c r="R1737" s="3">
        <f t="shared" si="55"/>
        <v>2016</v>
      </c>
    </row>
    <row r="1738" spans="1:18" ht="45" x14ac:dyDescent="0.25">
      <c r="A1738" s="3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10" t="s">
        <v>8323</v>
      </c>
      <c r="P1738" s="3" t="s">
        <v>8345</v>
      </c>
      <c r="Q1738" s="11">
        <f t="shared" si="54"/>
        <v>42286.861493055556</v>
      </c>
      <c r="R1738" s="3">
        <f t="shared" si="55"/>
        <v>2015</v>
      </c>
    </row>
    <row r="1739" spans="1:18" ht="60" x14ac:dyDescent="0.25">
      <c r="A1739" s="3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10" t="s">
        <v>8323</v>
      </c>
      <c r="P1739" s="3" t="s">
        <v>8345</v>
      </c>
      <c r="Q1739" s="11">
        <f t="shared" si="54"/>
        <v>42175.948981481488</v>
      </c>
      <c r="R1739" s="3">
        <f t="shared" si="55"/>
        <v>2015</v>
      </c>
    </row>
    <row r="1740" spans="1:18" ht="45" x14ac:dyDescent="0.25">
      <c r="A1740" s="3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10" t="s">
        <v>8323</v>
      </c>
      <c r="P1740" s="3" t="s">
        <v>8345</v>
      </c>
      <c r="Q1740" s="11">
        <f t="shared" si="54"/>
        <v>41884.874328703707</v>
      </c>
      <c r="R1740" s="3">
        <f t="shared" si="55"/>
        <v>2014</v>
      </c>
    </row>
    <row r="1741" spans="1:18" ht="45" x14ac:dyDescent="0.25">
      <c r="A1741" s="3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10" t="s">
        <v>8323</v>
      </c>
      <c r="P1741" s="3" t="s">
        <v>8345</v>
      </c>
      <c r="Q1741" s="11">
        <f t="shared" si="54"/>
        <v>42435.874212962968</v>
      </c>
      <c r="R1741" s="3">
        <f t="shared" si="55"/>
        <v>2016</v>
      </c>
    </row>
    <row r="1742" spans="1:18" ht="45" x14ac:dyDescent="0.25">
      <c r="A1742" s="3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10" t="s">
        <v>8323</v>
      </c>
      <c r="P1742" s="3" t="s">
        <v>8345</v>
      </c>
      <c r="Q1742" s="11">
        <f t="shared" si="54"/>
        <v>42171.817384259266</v>
      </c>
      <c r="R1742" s="3">
        <f t="shared" si="55"/>
        <v>2015</v>
      </c>
    </row>
    <row r="1743" spans="1:18" ht="45" x14ac:dyDescent="0.25">
      <c r="A1743" s="3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10" t="s">
        <v>8336</v>
      </c>
      <c r="P1743" s="3" t="s">
        <v>8337</v>
      </c>
      <c r="Q1743" s="11">
        <f t="shared" si="54"/>
        <v>42120.628136574072</v>
      </c>
      <c r="R1743" s="3">
        <f t="shared" si="55"/>
        <v>2015</v>
      </c>
    </row>
    <row r="1744" spans="1:18" ht="60" x14ac:dyDescent="0.25">
      <c r="A1744" s="3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10" t="s">
        <v>8336</v>
      </c>
      <c r="P1744" s="3" t="s">
        <v>8337</v>
      </c>
      <c r="Q1744" s="11">
        <f t="shared" si="54"/>
        <v>42710.876967592587</v>
      </c>
      <c r="R1744" s="3">
        <f t="shared" si="55"/>
        <v>2016</v>
      </c>
    </row>
    <row r="1745" spans="1:18" ht="45" x14ac:dyDescent="0.25">
      <c r="A1745" s="3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10" t="s">
        <v>8336</v>
      </c>
      <c r="P1745" s="3" t="s">
        <v>8337</v>
      </c>
      <c r="Q1745" s="11">
        <f t="shared" si="54"/>
        <v>42586.925636574073</v>
      </c>
      <c r="R1745" s="3">
        <f t="shared" si="55"/>
        <v>2016</v>
      </c>
    </row>
    <row r="1746" spans="1:18" ht="60" x14ac:dyDescent="0.25">
      <c r="A1746" s="3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10" t="s">
        <v>8336</v>
      </c>
      <c r="P1746" s="3" t="s">
        <v>8337</v>
      </c>
      <c r="Q1746" s="11">
        <f t="shared" si="54"/>
        <v>42026.605057870373</v>
      </c>
      <c r="R1746" s="3">
        <f t="shared" si="55"/>
        <v>2015</v>
      </c>
    </row>
    <row r="1747" spans="1:18" ht="60" x14ac:dyDescent="0.25">
      <c r="A1747" s="3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10" t="s">
        <v>8336</v>
      </c>
      <c r="P1747" s="3" t="s">
        <v>8337</v>
      </c>
      <c r="Q1747" s="11">
        <f t="shared" si="54"/>
        <v>42690.259699074071</v>
      </c>
      <c r="R1747" s="3">
        <f t="shared" si="55"/>
        <v>2016</v>
      </c>
    </row>
    <row r="1748" spans="1:18" ht="60" x14ac:dyDescent="0.25">
      <c r="A1748" s="3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10" t="s">
        <v>8336</v>
      </c>
      <c r="P1748" s="3" t="s">
        <v>8337</v>
      </c>
      <c r="Q1748" s="11">
        <f t="shared" si="54"/>
        <v>42668.176701388889</v>
      </c>
      <c r="R1748" s="3">
        <f t="shared" si="55"/>
        <v>2016</v>
      </c>
    </row>
    <row r="1749" spans="1:18" ht="60" x14ac:dyDescent="0.25">
      <c r="A1749" s="3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10" t="s">
        <v>8336</v>
      </c>
      <c r="P1749" s="3" t="s">
        <v>8337</v>
      </c>
      <c r="Q1749" s="11">
        <f t="shared" si="54"/>
        <v>42292.435532407413</v>
      </c>
      <c r="R1749" s="3">
        <f t="shared" si="55"/>
        <v>2015</v>
      </c>
    </row>
    <row r="1750" spans="1:18" ht="45" x14ac:dyDescent="0.25">
      <c r="A1750" s="3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10" t="s">
        <v>8336</v>
      </c>
      <c r="P1750" s="3" t="s">
        <v>8337</v>
      </c>
      <c r="Q1750" s="11">
        <f t="shared" si="54"/>
        <v>42219.950729166667</v>
      </c>
      <c r="R1750" s="3">
        <f t="shared" si="55"/>
        <v>2015</v>
      </c>
    </row>
    <row r="1751" spans="1:18" ht="45" x14ac:dyDescent="0.25">
      <c r="A1751" s="3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10" t="s">
        <v>8336</v>
      </c>
      <c r="P1751" s="3" t="s">
        <v>8337</v>
      </c>
      <c r="Q1751" s="11">
        <f t="shared" si="54"/>
        <v>42758.975937499999</v>
      </c>
      <c r="R1751" s="3">
        <f t="shared" si="55"/>
        <v>2017</v>
      </c>
    </row>
    <row r="1752" spans="1:18" ht="60" x14ac:dyDescent="0.25">
      <c r="A1752" s="3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10" t="s">
        <v>8336</v>
      </c>
      <c r="P1752" s="3" t="s">
        <v>8337</v>
      </c>
      <c r="Q1752" s="11">
        <f t="shared" si="54"/>
        <v>42454.836851851855</v>
      </c>
      <c r="R1752" s="3">
        <f t="shared" si="55"/>
        <v>2016</v>
      </c>
    </row>
    <row r="1753" spans="1:18" ht="30" x14ac:dyDescent="0.25">
      <c r="A1753" s="3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10" t="s">
        <v>8336</v>
      </c>
      <c r="P1753" s="3" t="s">
        <v>8337</v>
      </c>
      <c r="Q1753" s="11">
        <f t="shared" si="54"/>
        <v>42052.7815162037</v>
      </c>
      <c r="R1753" s="3">
        <f t="shared" si="55"/>
        <v>2015</v>
      </c>
    </row>
    <row r="1754" spans="1:18" ht="45" x14ac:dyDescent="0.25">
      <c r="A1754" s="3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10" t="s">
        <v>8336</v>
      </c>
      <c r="P1754" s="3" t="s">
        <v>8337</v>
      </c>
      <c r="Q1754" s="11">
        <f t="shared" si="54"/>
        <v>42627.253263888888</v>
      </c>
      <c r="R1754" s="3">
        <f t="shared" si="55"/>
        <v>2016</v>
      </c>
    </row>
    <row r="1755" spans="1:18" ht="45" x14ac:dyDescent="0.25">
      <c r="A1755" s="3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10" t="s">
        <v>8336</v>
      </c>
      <c r="P1755" s="3" t="s">
        <v>8337</v>
      </c>
      <c r="Q1755" s="11">
        <f t="shared" si="54"/>
        <v>42420.74962962963</v>
      </c>
      <c r="R1755" s="3">
        <f t="shared" si="55"/>
        <v>2016</v>
      </c>
    </row>
    <row r="1756" spans="1:18" ht="60" x14ac:dyDescent="0.25">
      <c r="A1756" s="3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10" t="s">
        <v>8336</v>
      </c>
      <c r="P1756" s="3" t="s">
        <v>8337</v>
      </c>
      <c r="Q1756" s="11">
        <f t="shared" si="54"/>
        <v>42067.876770833333</v>
      </c>
      <c r="R1756" s="3">
        <f t="shared" si="55"/>
        <v>2015</v>
      </c>
    </row>
    <row r="1757" spans="1:18" ht="60" x14ac:dyDescent="0.25">
      <c r="A1757" s="3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10" t="s">
        <v>8336</v>
      </c>
      <c r="P1757" s="3" t="s">
        <v>8337</v>
      </c>
      <c r="Q1757" s="11">
        <f t="shared" si="54"/>
        <v>42252.788900462961</v>
      </c>
      <c r="R1757" s="3">
        <f t="shared" si="55"/>
        <v>2015</v>
      </c>
    </row>
    <row r="1758" spans="1:18" ht="45" x14ac:dyDescent="0.25">
      <c r="A1758" s="3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10" t="s">
        <v>8336</v>
      </c>
      <c r="P1758" s="3" t="s">
        <v>8337</v>
      </c>
      <c r="Q1758" s="11">
        <f t="shared" si="54"/>
        <v>42571.167465277773</v>
      </c>
      <c r="R1758" s="3">
        <f t="shared" si="55"/>
        <v>2016</v>
      </c>
    </row>
    <row r="1759" spans="1:18" ht="45" x14ac:dyDescent="0.25">
      <c r="A1759" s="3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10" t="s">
        <v>8336</v>
      </c>
      <c r="P1759" s="3" t="s">
        <v>8337</v>
      </c>
      <c r="Q1759" s="11">
        <f t="shared" si="54"/>
        <v>42733.827349537038</v>
      </c>
      <c r="R1759" s="3">
        <f t="shared" si="55"/>
        <v>2016</v>
      </c>
    </row>
    <row r="1760" spans="1:18" ht="60" x14ac:dyDescent="0.25">
      <c r="A1760" s="3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10" t="s">
        <v>8336</v>
      </c>
      <c r="P1760" s="3" t="s">
        <v>8337</v>
      </c>
      <c r="Q1760" s="11">
        <f t="shared" si="54"/>
        <v>42505.955925925926</v>
      </c>
      <c r="R1760" s="3">
        <f t="shared" si="55"/>
        <v>2016</v>
      </c>
    </row>
    <row r="1761" spans="1:18" ht="30" x14ac:dyDescent="0.25">
      <c r="A1761" s="3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10" t="s">
        <v>8336</v>
      </c>
      <c r="P1761" s="3" t="s">
        <v>8337</v>
      </c>
      <c r="Q1761" s="11">
        <f t="shared" si="54"/>
        <v>42068.829039351855</v>
      </c>
      <c r="R1761" s="3">
        <f t="shared" si="55"/>
        <v>2015</v>
      </c>
    </row>
    <row r="1762" spans="1:18" ht="60" x14ac:dyDescent="0.25">
      <c r="A1762" s="3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10" t="s">
        <v>8336</v>
      </c>
      <c r="P1762" s="3" t="s">
        <v>8337</v>
      </c>
      <c r="Q1762" s="11">
        <f t="shared" si="54"/>
        <v>42405.67260416667</v>
      </c>
      <c r="R1762" s="3">
        <f t="shared" si="55"/>
        <v>2016</v>
      </c>
    </row>
    <row r="1763" spans="1:18" ht="30" x14ac:dyDescent="0.25">
      <c r="A1763" s="3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10" t="s">
        <v>8336</v>
      </c>
      <c r="P1763" s="3" t="s">
        <v>8337</v>
      </c>
      <c r="Q1763" s="11">
        <f t="shared" si="54"/>
        <v>42209.567824074074</v>
      </c>
      <c r="R1763" s="3">
        <f t="shared" si="55"/>
        <v>2015</v>
      </c>
    </row>
    <row r="1764" spans="1:18" ht="30" x14ac:dyDescent="0.25">
      <c r="A1764" s="3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10" t="s">
        <v>8336</v>
      </c>
      <c r="P1764" s="3" t="s">
        <v>8337</v>
      </c>
      <c r="Q1764" s="11">
        <f t="shared" si="54"/>
        <v>42410.982002314813</v>
      </c>
      <c r="R1764" s="3">
        <f t="shared" si="55"/>
        <v>2016</v>
      </c>
    </row>
    <row r="1765" spans="1:18" ht="60" x14ac:dyDescent="0.25">
      <c r="A1765" s="3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10" t="s">
        <v>8336</v>
      </c>
      <c r="P1765" s="3" t="s">
        <v>8337</v>
      </c>
      <c r="Q1765" s="11">
        <f t="shared" si="54"/>
        <v>42636.868518518517</v>
      </c>
      <c r="R1765" s="3">
        <f t="shared" si="55"/>
        <v>2016</v>
      </c>
    </row>
    <row r="1766" spans="1:18" ht="60" x14ac:dyDescent="0.25">
      <c r="A1766" s="3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10" t="s">
        <v>8336</v>
      </c>
      <c r="P1766" s="3" t="s">
        <v>8337</v>
      </c>
      <c r="Q1766" s="11">
        <f t="shared" si="54"/>
        <v>41825.485868055555</v>
      </c>
      <c r="R1766" s="3">
        <f t="shared" si="55"/>
        <v>2014</v>
      </c>
    </row>
    <row r="1767" spans="1:18" ht="60" x14ac:dyDescent="0.25">
      <c r="A1767" s="3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10" t="s">
        <v>8336</v>
      </c>
      <c r="P1767" s="3" t="s">
        <v>8337</v>
      </c>
      <c r="Q1767" s="11">
        <f t="shared" si="54"/>
        <v>41834.980462962965</v>
      </c>
      <c r="R1767" s="3">
        <f t="shared" si="55"/>
        <v>2014</v>
      </c>
    </row>
    <row r="1768" spans="1:18" ht="30" x14ac:dyDescent="0.25">
      <c r="A1768" s="3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10" t="s">
        <v>8336</v>
      </c>
      <c r="P1768" s="3" t="s">
        <v>8337</v>
      </c>
      <c r="Q1768" s="11">
        <f t="shared" si="54"/>
        <v>41855.859814814816</v>
      </c>
      <c r="R1768" s="3">
        <f t="shared" si="55"/>
        <v>2014</v>
      </c>
    </row>
    <row r="1769" spans="1:18" ht="45" x14ac:dyDescent="0.25">
      <c r="A1769" s="3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10" t="s">
        <v>8336</v>
      </c>
      <c r="P1769" s="3" t="s">
        <v>8337</v>
      </c>
      <c r="Q1769" s="11">
        <f t="shared" si="54"/>
        <v>41824.658379629633</v>
      </c>
      <c r="R1769" s="3">
        <f t="shared" si="55"/>
        <v>2014</v>
      </c>
    </row>
    <row r="1770" spans="1:18" ht="45" x14ac:dyDescent="0.25">
      <c r="A1770" s="3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10" t="s">
        <v>8336</v>
      </c>
      <c r="P1770" s="3" t="s">
        <v>8337</v>
      </c>
      <c r="Q1770" s="11">
        <f t="shared" si="54"/>
        <v>41849.560694444444</v>
      </c>
      <c r="R1770" s="3">
        <f t="shared" si="55"/>
        <v>2014</v>
      </c>
    </row>
    <row r="1771" spans="1:18" ht="45" x14ac:dyDescent="0.25">
      <c r="A1771" s="3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10" t="s">
        <v>8336</v>
      </c>
      <c r="P1771" s="3" t="s">
        <v>8337</v>
      </c>
      <c r="Q1771" s="11">
        <f t="shared" si="54"/>
        <v>41987.818969907406</v>
      </c>
      <c r="R1771" s="3">
        <f t="shared" si="55"/>
        <v>2014</v>
      </c>
    </row>
    <row r="1772" spans="1:18" ht="60" x14ac:dyDescent="0.25">
      <c r="A1772" s="3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10" t="s">
        <v>8336</v>
      </c>
      <c r="P1772" s="3" t="s">
        <v>8337</v>
      </c>
      <c r="Q1772" s="11">
        <f t="shared" si="54"/>
        <v>41891.780023148152</v>
      </c>
      <c r="R1772" s="3">
        <f t="shared" si="55"/>
        <v>2014</v>
      </c>
    </row>
    <row r="1773" spans="1:18" ht="60" x14ac:dyDescent="0.25">
      <c r="A1773" s="3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10" t="s">
        <v>8336</v>
      </c>
      <c r="P1773" s="3" t="s">
        <v>8337</v>
      </c>
      <c r="Q1773" s="11">
        <f t="shared" si="54"/>
        <v>41905.979629629634</v>
      </c>
      <c r="R1773" s="3">
        <f t="shared" si="55"/>
        <v>2014</v>
      </c>
    </row>
    <row r="1774" spans="1:18" ht="45" x14ac:dyDescent="0.25">
      <c r="A1774" s="3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10" t="s">
        <v>8336</v>
      </c>
      <c r="P1774" s="3" t="s">
        <v>8337</v>
      </c>
      <c r="Q1774" s="11">
        <f t="shared" si="54"/>
        <v>41766.718009259261</v>
      </c>
      <c r="R1774" s="3">
        <f t="shared" si="55"/>
        <v>2014</v>
      </c>
    </row>
    <row r="1775" spans="1:18" ht="60" x14ac:dyDescent="0.25">
      <c r="A1775" s="3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10" t="s">
        <v>8336</v>
      </c>
      <c r="P1775" s="3" t="s">
        <v>8337</v>
      </c>
      <c r="Q1775" s="11">
        <f t="shared" si="54"/>
        <v>41978.760393518518</v>
      </c>
      <c r="R1775" s="3">
        <f t="shared" si="55"/>
        <v>2014</v>
      </c>
    </row>
    <row r="1776" spans="1:18" ht="60" x14ac:dyDescent="0.25">
      <c r="A1776" s="3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10" t="s">
        <v>8336</v>
      </c>
      <c r="P1776" s="3" t="s">
        <v>8337</v>
      </c>
      <c r="Q1776" s="11">
        <f t="shared" si="54"/>
        <v>41930.218657407408</v>
      </c>
      <c r="R1776" s="3">
        <f t="shared" si="55"/>
        <v>2014</v>
      </c>
    </row>
    <row r="1777" spans="1:18" ht="45" x14ac:dyDescent="0.25">
      <c r="A1777" s="3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10" t="s">
        <v>8336</v>
      </c>
      <c r="P1777" s="3" t="s">
        <v>8337</v>
      </c>
      <c r="Q1777" s="11">
        <f t="shared" si="54"/>
        <v>41891.976388888892</v>
      </c>
      <c r="R1777" s="3">
        <f t="shared" si="55"/>
        <v>2014</v>
      </c>
    </row>
    <row r="1778" spans="1:18" ht="45" x14ac:dyDescent="0.25">
      <c r="A1778" s="3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10" t="s">
        <v>8336</v>
      </c>
      <c r="P1778" s="3" t="s">
        <v>8337</v>
      </c>
      <c r="Q1778" s="11">
        <f t="shared" si="54"/>
        <v>41905.95684027778</v>
      </c>
      <c r="R1778" s="3">
        <f t="shared" si="55"/>
        <v>2014</v>
      </c>
    </row>
    <row r="1779" spans="1:18" ht="60" x14ac:dyDescent="0.25">
      <c r="A1779" s="3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10" t="s">
        <v>8336</v>
      </c>
      <c r="P1779" s="3" t="s">
        <v>8337</v>
      </c>
      <c r="Q1779" s="11">
        <f t="shared" si="54"/>
        <v>42025.357094907406</v>
      </c>
      <c r="R1779" s="3">
        <f t="shared" si="55"/>
        <v>2015</v>
      </c>
    </row>
    <row r="1780" spans="1:18" ht="45" x14ac:dyDescent="0.25">
      <c r="A1780" s="3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10" t="s">
        <v>8336</v>
      </c>
      <c r="P1780" s="3" t="s">
        <v>8337</v>
      </c>
      <c r="Q1780" s="11">
        <f t="shared" si="54"/>
        <v>42045.86336805555</v>
      </c>
      <c r="R1780" s="3">
        <f t="shared" si="55"/>
        <v>2015</v>
      </c>
    </row>
    <row r="1781" spans="1:18" ht="60" x14ac:dyDescent="0.25">
      <c r="A1781" s="3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10" t="s">
        <v>8336</v>
      </c>
      <c r="P1781" s="3" t="s">
        <v>8337</v>
      </c>
      <c r="Q1781" s="11">
        <f t="shared" si="54"/>
        <v>42585.691898148143</v>
      </c>
      <c r="R1781" s="3">
        <f t="shared" si="55"/>
        <v>2016</v>
      </c>
    </row>
    <row r="1782" spans="1:18" ht="60" x14ac:dyDescent="0.25">
      <c r="A1782" s="3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10" t="s">
        <v>8336</v>
      </c>
      <c r="P1782" s="3" t="s">
        <v>8337</v>
      </c>
      <c r="Q1782" s="11">
        <f t="shared" si="54"/>
        <v>42493.600810185191</v>
      </c>
      <c r="R1782" s="3">
        <f t="shared" si="55"/>
        <v>2016</v>
      </c>
    </row>
    <row r="1783" spans="1:18" ht="60" x14ac:dyDescent="0.25">
      <c r="A1783" s="3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10" t="s">
        <v>8336</v>
      </c>
      <c r="P1783" s="3" t="s">
        <v>8337</v>
      </c>
      <c r="Q1783" s="11">
        <f t="shared" si="54"/>
        <v>42597.617418981477</v>
      </c>
      <c r="R1783" s="3">
        <f t="shared" si="55"/>
        <v>2016</v>
      </c>
    </row>
    <row r="1784" spans="1:18" ht="60" x14ac:dyDescent="0.25">
      <c r="A1784" s="3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10" t="s">
        <v>8336</v>
      </c>
      <c r="P1784" s="3" t="s">
        <v>8337</v>
      </c>
      <c r="Q1784" s="11">
        <f t="shared" si="54"/>
        <v>42388.575104166666</v>
      </c>
      <c r="R1784" s="3">
        <f t="shared" si="55"/>
        <v>2016</v>
      </c>
    </row>
    <row r="1785" spans="1:18" ht="60" x14ac:dyDescent="0.25">
      <c r="A1785" s="3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10" t="s">
        <v>8336</v>
      </c>
      <c r="P1785" s="3" t="s">
        <v>8337</v>
      </c>
      <c r="Q1785" s="11">
        <f t="shared" si="54"/>
        <v>42115.949976851851</v>
      </c>
      <c r="R1785" s="3">
        <f t="shared" si="55"/>
        <v>2015</v>
      </c>
    </row>
    <row r="1786" spans="1:18" ht="60" x14ac:dyDescent="0.25">
      <c r="A1786" s="3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10" t="s">
        <v>8336</v>
      </c>
      <c r="P1786" s="3" t="s">
        <v>8337</v>
      </c>
      <c r="Q1786" s="11">
        <f t="shared" si="54"/>
        <v>42003.655555555553</v>
      </c>
      <c r="R1786" s="3">
        <f t="shared" si="55"/>
        <v>2014</v>
      </c>
    </row>
    <row r="1787" spans="1:18" ht="45" x14ac:dyDescent="0.25">
      <c r="A1787" s="3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10" t="s">
        <v>8336</v>
      </c>
      <c r="P1787" s="3" t="s">
        <v>8337</v>
      </c>
      <c r="Q1787" s="11">
        <f t="shared" si="54"/>
        <v>41897.134895833333</v>
      </c>
      <c r="R1787" s="3">
        <f t="shared" si="55"/>
        <v>2014</v>
      </c>
    </row>
    <row r="1788" spans="1:18" ht="60" x14ac:dyDescent="0.25">
      <c r="A1788" s="3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10" t="s">
        <v>8336</v>
      </c>
      <c r="P1788" s="3" t="s">
        <v>8337</v>
      </c>
      <c r="Q1788" s="11">
        <f t="shared" si="54"/>
        <v>41958.550659722227</v>
      </c>
      <c r="R1788" s="3">
        <f t="shared" si="55"/>
        <v>2014</v>
      </c>
    </row>
    <row r="1789" spans="1:18" ht="45" x14ac:dyDescent="0.25">
      <c r="A1789" s="3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10" t="s">
        <v>8336</v>
      </c>
      <c r="P1789" s="3" t="s">
        <v>8337</v>
      </c>
      <c r="Q1789" s="11">
        <f t="shared" si="54"/>
        <v>42068.65552083333</v>
      </c>
      <c r="R1789" s="3">
        <f t="shared" si="55"/>
        <v>2015</v>
      </c>
    </row>
    <row r="1790" spans="1:18" ht="45" x14ac:dyDescent="0.25">
      <c r="A1790" s="3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10" t="s">
        <v>8336</v>
      </c>
      <c r="P1790" s="3" t="s">
        <v>8337</v>
      </c>
      <c r="Q1790" s="11">
        <f t="shared" si="54"/>
        <v>41913.94840277778</v>
      </c>
      <c r="R1790" s="3">
        <f t="shared" si="55"/>
        <v>2014</v>
      </c>
    </row>
    <row r="1791" spans="1:18" ht="45" x14ac:dyDescent="0.25">
      <c r="A1791" s="3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10" t="s">
        <v>8336</v>
      </c>
      <c r="P1791" s="3" t="s">
        <v>8337</v>
      </c>
      <c r="Q1791" s="11">
        <f t="shared" si="54"/>
        <v>41956.250034722223</v>
      </c>
      <c r="R1791" s="3">
        <f t="shared" si="55"/>
        <v>2014</v>
      </c>
    </row>
    <row r="1792" spans="1:18" ht="45" x14ac:dyDescent="0.25">
      <c r="A1792" s="3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10" t="s">
        <v>8336</v>
      </c>
      <c r="P1792" s="3" t="s">
        <v>8337</v>
      </c>
      <c r="Q1792" s="11">
        <f t="shared" si="54"/>
        <v>42010.674513888895</v>
      </c>
      <c r="R1792" s="3">
        <f t="shared" si="55"/>
        <v>2015</v>
      </c>
    </row>
    <row r="1793" spans="1:18" ht="45" x14ac:dyDescent="0.25">
      <c r="A1793" s="3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10" t="s">
        <v>8336</v>
      </c>
      <c r="P1793" s="3" t="s">
        <v>8337</v>
      </c>
      <c r="Q1793" s="11">
        <f t="shared" si="54"/>
        <v>41973.740335648152</v>
      </c>
      <c r="R1793" s="3">
        <f t="shared" si="55"/>
        <v>2014</v>
      </c>
    </row>
    <row r="1794" spans="1:18" ht="45" x14ac:dyDescent="0.25">
      <c r="A1794" s="3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10" t="s">
        <v>8336</v>
      </c>
      <c r="P1794" s="3" t="s">
        <v>8337</v>
      </c>
      <c r="Q1794" s="11">
        <f t="shared" si="54"/>
        <v>42189.031041666662</v>
      </c>
      <c r="R1794" s="3">
        <f t="shared" si="55"/>
        <v>2015</v>
      </c>
    </row>
    <row r="1795" spans="1:18" ht="45" x14ac:dyDescent="0.25">
      <c r="A1795" s="3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10" t="s">
        <v>8336</v>
      </c>
      <c r="P1795" s="3" t="s">
        <v>8337</v>
      </c>
      <c r="Q1795" s="11">
        <f t="shared" ref="Q1795:Q1858" si="56">(((J1795/60)/60)/24)+DATE(1970,1,1)</f>
        <v>41940.89166666667</v>
      </c>
      <c r="R1795" s="3">
        <f t="shared" ref="R1795:R1858" si="57">YEAR(Q1795)</f>
        <v>2014</v>
      </c>
    </row>
    <row r="1796" spans="1:18" ht="60" x14ac:dyDescent="0.25">
      <c r="A1796" s="3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10" t="s">
        <v>8336</v>
      </c>
      <c r="P1796" s="3" t="s">
        <v>8337</v>
      </c>
      <c r="Q1796" s="11">
        <f t="shared" si="56"/>
        <v>42011.551180555558</v>
      </c>
      <c r="R1796" s="3">
        <f t="shared" si="57"/>
        <v>2015</v>
      </c>
    </row>
    <row r="1797" spans="1:18" ht="45" x14ac:dyDescent="0.25">
      <c r="A1797" s="3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10" t="s">
        <v>8336</v>
      </c>
      <c r="P1797" s="3" t="s">
        <v>8337</v>
      </c>
      <c r="Q1797" s="11">
        <f t="shared" si="56"/>
        <v>42628.288668981477</v>
      </c>
      <c r="R1797" s="3">
        <f t="shared" si="57"/>
        <v>2016</v>
      </c>
    </row>
    <row r="1798" spans="1:18" ht="60" x14ac:dyDescent="0.25">
      <c r="A1798" s="3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10" t="s">
        <v>8336</v>
      </c>
      <c r="P1798" s="3" t="s">
        <v>8337</v>
      </c>
      <c r="Q1798" s="11">
        <f t="shared" si="56"/>
        <v>42515.439421296294</v>
      </c>
      <c r="R1798" s="3">
        <f t="shared" si="57"/>
        <v>2016</v>
      </c>
    </row>
    <row r="1799" spans="1:18" ht="45" x14ac:dyDescent="0.25">
      <c r="A1799" s="3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10" t="s">
        <v>8336</v>
      </c>
      <c r="P1799" s="3" t="s">
        <v>8337</v>
      </c>
      <c r="Q1799" s="11">
        <f t="shared" si="56"/>
        <v>42689.56931712963</v>
      </c>
      <c r="R1799" s="3">
        <f t="shared" si="57"/>
        <v>2016</v>
      </c>
    </row>
    <row r="1800" spans="1:18" ht="45" x14ac:dyDescent="0.25">
      <c r="A1800" s="3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10" t="s">
        <v>8336</v>
      </c>
      <c r="P1800" s="3" t="s">
        <v>8337</v>
      </c>
      <c r="Q1800" s="11">
        <f t="shared" si="56"/>
        <v>42344.32677083333</v>
      </c>
      <c r="R1800" s="3">
        <f t="shared" si="57"/>
        <v>2015</v>
      </c>
    </row>
    <row r="1801" spans="1:18" ht="30" x14ac:dyDescent="0.25">
      <c r="A1801" s="3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10" t="s">
        <v>8336</v>
      </c>
      <c r="P1801" s="3" t="s">
        <v>8337</v>
      </c>
      <c r="Q1801" s="11">
        <f t="shared" si="56"/>
        <v>41934.842685185184</v>
      </c>
      <c r="R1801" s="3">
        <f t="shared" si="57"/>
        <v>2014</v>
      </c>
    </row>
    <row r="1802" spans="1:18" ht="60" x14ac:dyDescent="0.25">
      <c r="A1802" s="3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10" t="s">
        <v>8336</v>
      </c>
      <c r="P1802" s="3" t="s">
        <v>8337</v>
      </c>
      <c r="Q1802" s="11">
        <f t="shared" si="56"/>
        <v>42623.606134259258</v>
      </c>
      <c r="R1802" s="3">
        <f t="shared" si="57"/>
        <v>2016</v>
      </c>
    </row>
    <row r="1803" spans="1:18" ht="60" x14ac:dyDescent="0.25">
      <c r="A1803" s="3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10" t="s">
        <v>8336</v>
      </c>
      <c r="P1803" s="3" t="s">
        <v>8337</v>
      </c>
      <c r="Q1803" s="11">
        <f t="shared" si="56"/>
        <v>42321.660509259258</v>
      </c>
      <c r="R1803" s="3">
        <f t="shared" si="57"/>
        <v>2015</v>
      </c>
    </row>
    <row r="1804" spans="1:18" ht="45" x14ac:dyDescent="0.25">
      <c r="A1804" s="3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10" t="s">
        <v>8336</v>
      </c>
      <c r="P1804" s="3" t="s">
        <v>8337</v>
      </c>
      <c r="Q1804" s="11">
        <f t="shared" si="56"/>
        <v>42159.47256944445</v>
      </c>
      <c r="R1804" s="3">
        <f t="shared" si="57"/>
        <v>2015</v>
      </c>
    </row>
    <row r="1805" spans="1:18" ht="45" x14ac:dyDescent="0.25">
      <c r="A1805" s="3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10" t="s">
        <v>8336</v>
      </c>
      <c r="P1805" s="3" t="s">
        <v>8337</v>
      </c>
      <c r="Q1805" s="11">
        <f t="shared" si="56"/>
        <v>42018.071550925932</v>
      </c>
      <c r="R1805" s="3">
        <f t="shared" si="57"/>
        <v>2015</v>
      </c>
    </row>
    <row r="1806" spans="1:18" ht="45" x14ac:dyDescent="0.25">
      <c r="A1806" s="3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10" t="s">
        <v>8336</v>
      </c>
      <c r="P1806" s="3" t="s">
        <v>8337</v>
      </c>
      <c r="Q1806" s="11">
        <f t="shared" si="56"/>
        <v>42282.678287037037</v>
      </c>
      <c r="R1806" s="3">
        <f t="shared" si="57"/>
        <v>2015</v>
      </c>
    </row>
    <row r="1807" spans="1:18" ht="60" x14ac:dyDescent="0.25">
      <c r="A1807" s="3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10" t="s">
        <v>8336</v>
      </c>
      <c r="P1807" s="3" t="s">
        <v>8337</v>
      </c>
      <c r="Q1807" s="11">
        <f t="shared" si="56"/>
        <v>42247.803912037038</v>
      </c>
      <c r="R1807" s="3">
        <f t="shared" si="57"/>
        <v>2015</v>
      </c>
    </row>
    <row r="1808" spans="1:18" ht="60" x14ac:dyDescent="0.25">
      <c r="A1808" s="3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10" t="s">
        <v>8336</v>
      </c>
      <c r="P1808" s="3" t="s">
        <v>8337</v>
      </c>
      <c r="Q1808" s="11">
        <f t="shared" si="56"/>
        <v>41877.638298611113</v>
      </c>
      <c r="R1808" s="3">
        <f t="shared" si="57"/>
        <v>2014</v>
      </c>
    </row>
    <row r="1809" spans="1:18" ht="30" x14ac:dyDescent="0.25">
      <c r="A1809" s="3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10" t="s">
        <v>8336</v>
      </c>
      <c r="P1809" s="3" t="s">
        <v>8337</v>
      </c>
      <c r="Q1809" s="11">
        <f t="shared" si="56"/>
        <v>41880.068437499998</v>
      </c>
      <c r="R1809" s="3">
        <f t="shared" si="57"/>
        <v>2014</v>
      </c>
    </row>
    <row r="1810" spans="1:18" ht="60" x14ac:dyDescent="0.25">
      <c r="A1810" s="3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10" t="s">
        <v>8336</v>
      </c>
      <c r="P1810" s="3" t="s">
        <v>8337</v>
      </c>
      <c r="Q1810" s="11">
        <f t="shared" si="56"/>
        <v>42742.680902777778</v>
      </c>
      <c r="R1810" s="3">
        <f t="shared" si="57"/>
        <v>2017</v>
      </c>
    </row>
    <row r="1811" spans="1:18" ht="45" x14ac:dyDescent="0.25">
      <c r="A1811" s="3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10" t="s">
        <v>8336</v>
      </c>
      <c r="P1811" s="3" t="s">
        <v>8337</v>
      </c>
      <c r="Q1811" s="11">
        <f t="shared" si="56"/>
        <v>42029.907858796301</v>
      </c>
      <c r="R1811" s="3">
        <f t="shared" si="57"/>
        <v>2015</v>
      </c>
    </row>
    <row r="1812" spans="1:18" ht="45" x14ac:dyDescent="0.25">
      <c r="A1812" s="3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10" t="s">
        <v>8336</v>
      </c>
      <c r="P1812" s="3" t="s">
        <v>8337</v>
      </c>
      <c r="Q1812" s="11">
        <f t="shared" si="56"/>
        <v>41860.91002314815</v>
      </c>
      <c r="R1812" s="3">
        <f t="shared" si="57"/>
        <v>2014</v>
      </c>
    </row>
    <row r="1813" spans="1:18" ht="45" x14ac:dyDescent="0.25">
      <c r="A1813" s="3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10" t="s">
        <v>8336</v>
      </c>
      <c r="P1813" s="3" t="s">
        <v>8337</v>
      </c>
      <c r="Q1813" s="11">
        <f t="shared" si="56"/>
        <v>41876.433680555558</v>
      </c>
      <c r="R1813" s="3">
        <f t="shared" si="57"/>
        <v>2014</v>
      </c>
    </row>
    <row r="1814" spans="1:18" ht="60" x14ac:dyDescent="0.25">
      <c r="A1814" s="3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10" t="s">
        <v>8336</v>
      </c>
      <c r="P1814" s="3" t="s">
        <v>8337</v>
      </c>
      <c r="Q1814" s="11">
        <f t="shared" si="56"/>
        <v>42524.318703703699</v>
      </c>
      <c r="R1814" s="3">
        <f t="shared" si="57"/>
        <v>2016</v>
      </c>
    </row>
    <row r="1815" spans="1:18" ht="45" x14ac:dyDescent="0.25">
      <c r="A1815" s="3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10" t="s">
        <v>8336</v>
      </c>
      <c r="P1815" s="3" t="s">
        <v>8337</v>
      </c>
      <c r="Q1815" s="11">
        <f t="shared" si="56"/>
        <v>41829.889027777775</v>
      </c>
      <c r="R1815" s="3">
        <f t="shared" si="57"/>
        <v>2014</v>
      </c>
    </row>
    <row r="1816" spans="1:18" ht="45" x14ac:dyDescent="0.25">
      <c r="A1816" s="3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10" t="s">
        <v>8336</v>
      </c>
      <c r="P1816" s="3" t="s">
        <v>8337</v>
      </c>
      <c r="Q1816" s="11">
        <f t="shared" si="56"/>
        <v>42033.314074074078</v>
      </c>
      <c r="R1816" s="3">
        <f t="shared" si="57"/>
        <v>2015</v>
      </c>
    </row>
    <row r="1817" spans="1:18" ht="60" x14ac:dyDescent="0.25">
      <c r="A1817" s="3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10" t="s">
        <v>8336</v>
      </c>
      <c r="P1817" s="3" t="s">
        <v>8337</v>
      </c>
      <c r="Q1817" s="11">
        <f t="shared" si="56"/>
        <v>42172.906678240746</v>
      </c>
      <c r="R1817" s="3">
        <f t="shared" si="57"/>
        <v>2015</v>
      </c>
    </row>
    <row r="1818" spans="1:18" ht="45" x14ac:dyDescent="0.25">
      <c r="A1818" s="3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10" t="s">
        <v>8336</v>
      </c>
      <c r="P1818" s="3" t="s">
        <v>8337</v>
      </c>
      <c r="Q1818" s="11">
        <f t="shared" si="56"/>
        <v>42548.876192129625</v>
      </c>
      <c r="R1818" s="3">
        <f t="shared" si="57"/>
        <v>2016</v>
      </c>
    </row>
    <row r="1819" spans="1:18" ht="45" x14ac:dyDescent="0.25">
      <c r="A1819" s="3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10" t="s">
        <v>8336</v>
      </c>
      <c r="P1819" s="3" t="s">
        <v>8337</v>
      </c>
      <c r="Q1819" s="11">
        <f t="shared" si="56"/>
        <v>42705.662118055552</v>
      </c>
      <c r="R1819" s="3">
        <f t="shared" si="57"/>
        <v>2016</v>
      </c>
    </row>
    <row r="1820" spans="1:18" ht="45" x14ac:dyDescent="0.25">
      <c r="A1820" s="3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10" t="s">
        <v>8336</v>
      </c>
      <c r="P1820" s="3" t="s">
        <v>8337</v>
      </c>
      <c r="Q1820" s="11">
        <f t="shared" si="56"/>
        <v>42067.234375</v>
      </c>
      <c r="R1820" s="3">
        <f t="shared" si="57"/>
        <v>2015</v>
      </c>
    </row>
    <row r="1821" spans="1:18" ht="60" x14ac:dyDescent="0.25">
      <c r="A1821" s="3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10" t="s">
        <v>8336</v>
      </c>
      <c r="P1821" s="3" t="s">
        <v>8337</v>
      </c>
      <c r="Q1821" s="11">
        <f t="shared" si="56"/>
        <v>41820.752268518518</v>
      </c>
      <c r="R1821" s="3">
        <f t="shared" si="57"/>
        <v>2014</v>
      </c>
    </row>
    <row r="1822" spans="1:18" ht="60" x14ac:dyDescent="0.25">
      <c r="A1822" s="3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10" t="s">
        <v>8336</v>
      </c>
      <c r="P1822" s="3" t="s">
        <v>8337</v>
      </c>
      <c r="Q1822" s="11">
        <f t="shared" si="56"/>
        <v>42065.084375000006</v>
      </c>
      <c r="R1822" s="3">
        <f t="shared" si="57"/>
        <v>2015</v>
      </c>
    </row>
    <row r="1823" spans="1:18" ht="45" x14ac:dyDescent="0.25">
      <c r="A1823" s="3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10" t="s">
        <v>8323</v>
      </c>
      <c r="P1823" s="3" t="s">
        <v>8324</v>
      </c>
      <c r="Q1823" s="11">
        <f t="shared" si="56"/>
        <v>40926.319062499999</v>
      </c>
      <c r="R1823" s="3">
        <f t="shared" si="57"/>
        <v>2012</v>
      </c>
    </row>
    <row r="1824" spans="1:18" ht="30" x14ac:dyDescent="0.25">
      <c r="A1824" s="3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10" t="s">
        <v>8323</v>
      </c>
      <c r="P1824" s="3" t="s">
        <v>8324</v>
      </c>
      <c r="Q1824" s="11">
        <f t="shared" si="56"/>
        <v>41634.797013888885</v>
      </c>
      <c r="R1824" s="3">
        <f t="shared" si="57"/>
        <v>2013</v>
      </c>
    </row>
    <row r="1825" spans="1:18" ht="60" x14ac:dyDescent="0.25">
      <c r="A1825" s="3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10" t="s">
        <v>8323</v>
      </c>
      <c r="P1825" s="3" t="s">
        <v>8324</v>
      </c>
      <c r="Q1825" s="11">
        <f t="shared" si="56"/>
        <v>41176.684907407405</v>
      </c>
      <c r="R1825" s="3">
        <f t="shared" si="57"/>
        <v>2012</v>
      </c>
    </row>
    <row r="1826" spans="1:18" x14ac:dyDescent="0.25">
      <c r="A1826" s="3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10" t="s">
        <v>8323</v>
      </c>
      <c r="P1826" s="3" t="s">
        <v>8324</v>
      </c>
      <c r="Q1826" s="11">
        <f t="shared" si="56"/>
        <v>41626.916284722225</v>
      </c>
      <c r="R1826" s="3">
        <f t="shared" si="57"/>
        <v>2013</v>
      </c>
    </row>
    <row r="1827" spans="1:18" ht="60" x14ac:dyDescent="0.25">
      <c r="A1827" s="3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10" t="s">
        <v>8323</v>
      </c>
      <c r="P1827" s="3" t="s">
        <v>8324</v>
      </c>
      <c r="Q1827" s="11">
        <f t="shared" si="56"/>
        <v>41443.83452546296</v>
      </c>
      <c r="R1827" s="3">
        <f t="shared" si="57"/>
        <v>2013</v>
      </c>
    </row>
    <row r="1828" spans="1:18" ht="30" x14ac:dyDescent="0.25">
      <c r="A1828" s="3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10" t="s">
        <v>8323</v>
      </c>
      <c r="P1828" s="3" t="s">
        <v>8324</v>
      </c>
      <c r="Q1828" s="11">
        <f t="shared" si="56"/>
        <v>41657.923807870371</v>
      </c>
      <c r="R1828" s="3">
        <f t="shared" si="57"/>
        <v>2014</v>
      </c>
    </row>
    <row r="1829" spans="1:18" ht="60" x14ac:dyDescent="0.25">
      <c r="A1829" s="3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10" t="s">
        <v>8323</v>
      </c>
      <c r="P1829" s="3" t="s">
        <v>8324</v>
      </c>
      <c r="Q1829" s="11">
        <f t="shared" si="56"/>
        <v>40555.325937499998</v>
      </c>
      <c r="R1829" s="3">
        <f t="shared" si="57"/>
        <v>2011</v>
      </c>
    </row>
    <row r="1830" spans="1:18" ht="60" x14ac:dyDescent="0.25">
      <c r="A1830" s="3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10" t="s">
        <v>8323</v>
      </c>
      <c r="P1830" s="3" t="s">
        <v>8324</v>
      </c>
      <c r="Q1830" s="11">
        <f t="shared" si="56"/>
        <v>41736.899652777778</v>
      </c>
      <c r="R1830" s="3">
        <f t="shared" si="57"/>
        <v>2014</v>
      </c>
    </row>
    <row r="1831" spans="1:18" ht="45" x14ac:dyDescent="0.25">
      <c r="A1831" s="3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10" t="s">
        <v>8323</v>
      </c>
      <c r="P1831" s="3" t="s">
        <v>8324</v>
      </c>
      <c r="Q1831" s="11">
        <f t="shared" si="56"/>
        <v>40516.087627314817</v>
      </c>
      <c r="R1831" s="3">
        <f t="shared" si="57"/>
        <v>2010</v>
      </c>
    </row>
    <row r="1832" spans="1:18" ht="45" x14ac:dyDescent="0.25">
      <c r="A1832" s="3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10" t="s">
        <v>8323</v>
      </c>
      <c r="P1832" s="3" t="s">
        <v>8324</v>
      </c>
      <c r="Q1832" s="11">
        <f t="shared" si="56"/>
        <v>41664.684108796297</v>
      </c>
      <c r="R1832" s="3">
        <f t="shared" si="57"/>
        <v>2014</v>
      </c>
    </row>
    <row r="1833" spans="1:18" ht="45" x14ac:dyDescent="0.25">
      <c r="A1833" s="3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10" t="s">
        <v>8323</v>
      </c>
      <c r="P1833" s="3" t="s">
        <v>8324</v>
      </c>
      <c r="Q1833" s="11">
        <f t="shared" si="56"/>
        <v>41026.996099537035</v>
      </c>
      <c r="R1833" s="3">
        <f t="shared" si="57"/>
        <v>2012</v>
      </c>
    </row>
    <row r="1834" spans="1:18" ht="60" x14ac:dyDescent="0.25">
      <c r="A1834" s="3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10" t="s">
        <v>8323</v>
      </c>
      <c r="P1834" s="3" t="s">
        <v>8324</v>
      </c>
      <c r="Q1834" s="11">
        <f t="shared" si="56"/>
        <v>40576.539664351854</v>
      </c>
      <c r="R1834" s="3">
        <f t="shared" si="57"/>
        <v>2011</v>
      </c>
    </row>
    <row r="1835" spans="1:18" ht="60" x14ac:dyDescent="0.25">
      <c r="A1835" s="3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10" t="s">
        <v>8323</v>
      </c>
      <c r="P1835" s="3" t="s">
        <v>8324</v>
      </c>
      <c r="Q1835" s="11">
        <f t="shared" si="56"/>
        <v>41303.044016203705</v>
      </c>
      <c r="R1835" s="3">
        <f t="shared" si="57"/>
        <v>2013</v>
      </c>
    </row>
    <row r="1836" spans="1:18" ht="30" x14ac:dyDescent="0.25">
      <c r="A1836" s="3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10" t="s">
        <v>8323</v>
      </c>
      <c r="P1836" s="3" t="s">
        <v>8324</v>
      </c>
      <c r="Q1836" s="11">
        <f t="shared" si="56"/>
        <v>41988.964062500003</v>
      </c>
      <c r="R1836" s="3">
        <f t="shared" si="57"/>
        <v>2014</v>
      </c>
    </row>
    <row r="1837" spans="1:18" ht="75" x14ac:dyDescent="0.25">
      <c r="A1837" s="3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10" t="s">
        <v>8323</v>
      </c>
      <c r="P1837" s="3" t="s">
        <v>8324</v>
      </c>
      <c r="Q1837" s="11">
        <f t="shared" si="56"/>
        <v>42430.702210648145</v>
      </c>
      <c r="R1837" s="3">
        <f t="shared" si="57"/>
        <v>2016</v>
      </c>
    </row>
    <row r="1838" spans="1:18" ht="30" x14ac:dyDescent="0.25">
      <c r="A1838" s="3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10" t="s">
        <v>8323</v>
      </c>
      <c r="P1838" s="3" t="s">
        <v>8324</v>
      </c>
      <c r="Q1838" s="11">
        <f t="shared" si="56"/>
        <v>41305.809363425928</v>
      </c>
      <c r="R1838" s="3">
        <f t="shared" si="57"/>
        <v>2013</v>
      </c>
    </row>
    <row r="1839" spans="1:18" ht="60" x14ac:dyDescent="0.25">
      <c r="A1839" s="3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10" t="s">
        <v>8323</v>
      </c>
      <c r="P1839" s="3" t="s">
        <v>8324</v>
      </c>
      <c r="Q1839" s="11">
        <f t="shared" si="56"/>
        <v>40926.047858796301</v>
      </c>
      <c r="R1839" s="3">
        <f t="shared" si="57"/>
        <v>2012</v>
      </c>
    </row>
    <row r="1840" spans="1:18" ht="60" x14ac:dyDescent="0.25">
      <c r="A1840" s="3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10" t="s">
        <v>8323</v>
      </c>
      <c r="P1840" s="3" t="s">
        <v>8324</v>
      </c>
      <c r="Q1840" s="11">
        <f t="shared" si="56"/>
        <v>40788.786539351851</v>
      </c>
      <c r="R1840" s="3">
        <f t="shared" si="57"/>
        <v>2011</v>
      </c>
    </row>
    <row r="1841" spans="1:18" ht="45" x14ac:dyDescent="0.25">
      <c r="A1841" s="3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10" t="s">
        <v>8323</v>
      </c>
      <c r="P1841" s="3" t="s">
        <v>8324</v>
      </c>
      <c r="Q1841" s="11">
        <f t="shared" si="56"/>
        <v>42614.722013888888</v>
      </c>
      <c r="R1841" s="3">
        <f t="shared" si="57"/>
        <v>2016</v>
      </c>
    </row>
    <row r="1842" spans="1:18" ht="60" x14ac:dyDescent="0.25">
      <c r="A1842" s="3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10" t="s">
        <v>8323</v>
      </c>
      <c r="P1842" s="3" t="s">
        <v>8324</v>
      </c>
      <c r="Q1842" s="11">
        <f t="shared" si="56"/>
        <v>41382.096180555556</v>
      </c>
      <c r="R1842" s="3">
        <f t="shared" si="57"/>
        <v>2013</v>
      </c>
    </row>
    <row r="1843" spans="1:18" ht="30" x14ac:dyDescent="0.25">
      <c r="A1843" s="3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10" t="s">
        <v>8323</v>
      </c>
      <c r="P1843" s="3" t="s">
        <v>8324</v>
      </c>
      <c r="Q1843" s="11">
        <f t="shared" si="56"/>
        <v>41745.84542824074</v>
      </c>
      <c r="R1843" s="3">
        <f t="shared" si="57"/>
        <v>2014</v>
      </c>
    </row>
    <row r="1844" spans="1:18" ht="45" x14ac:dyDescent="0.25">
      <c r="A1844" s="3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10" t="s">
        <v>8323</v>
      </c>
      <c r="P1844" s="3" t="s">
        <v>8324</v>
      </c>
      <c r="Q1844" s="11">
        <f t="shared" si="56"/>
        <v>42031.631724537037</v>
      </c>
      <c r="R1844" s="3">
        <f t="shared" si="57"/>
        <v>2015</v>
      </c>
    </row>
    <row r="1845" spans="1:18" ht="60" x14ac:dyDescent="0.25">
      <c r="A1845" s="3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10" t="s">
        <v>8323</v>
      </c>
      <c r="P1845" s="3" t="s">
        <v>8324</v>
      </c>
      <c r="Q1845" s="11">
        <f t="shared" si="56"/>
        <v>40564.994837962964</v>
      </c>
      <c r="R1845" s="3">
        <f t="shared" si="57"/>
        <v>2011</v>
      </c>
    </row>
    <row r="1846" spans="1:18" ht="60" x14ac:dyDescent="0.25">
      <c r="A1846" s="3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10" t="s">
        <v>8323</v>
      </c>
      <c r="P1846" s="3" t="s">
        <v>8324</v>
      </c>
      <c r="Q1846" s="11">
        <f t="shared" si="56"/>
        <v>40666.973541666666</v>
      </c>
      <c r="R1846" s="3">
        <f t="shared" si="57"/>
        <v>2011</v>
      </c>
    </row>
    <row r="1847" spans="1:18" ht="90" x14ac:dyDescent="0.25">
      <c r="A1847" s="3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10" t="s">
        <v>8323</v>
      </c>
      <c r="P1847" s="3" t="s">
        <v>8324</v>
      </c>
      <c r="Q1847" s="11">
        <f t="shared" si="56"/>
        <v>42523.333310185189</v>
      </c>
      <c r="R1847" s="3">
        <f t="shared" si="57"/>
        <v>2016</v>
      </c>
    </row>
    <row r="1848" spans="1:18" ht="60" x14ac:dyDescent="0.25">
      <c r="A1848" s="3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10" t="s">
        <v>8323</v>
      </c>
      <c r="P1848" s="3" t="s">
        <v>8324</v>
      </c>
      <c r="Q1848" s="11">
        <f t="shared" si="56"/>
        <v>41228.650196759263</v>
      </c>
      <c r="R1848" s="3">
        <f t="shared" si="57"/>
        <v>2012</v>
      </c>
    </row>
    <row r="1849" spans="1:18" ht="60" x14ac:dyDescent="0.25">
      <c r="A1849" s="3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10" t="s">
        <v>8323</v>
      </c>
      <c r="P1849" s="3" t="s">
        <v>8324</v>
      </c>
      <c r="Q1849" s="11">
        <f t="shared" si="56"/>
        <v>42094.236481481479</v>
      </c>
      <c r="R1849" s="3">
        <f t="shared" si="57"/>
        <v>2015</v>
      </c>
    </row>
    <row r="1850" spans="1:18" ht="45" x14ac:dyDescent="0.25">
      <c r="A1850" s="3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10" t="s">
        <v>8323</v>
      </c>
      <c r="P1850" s="3" t="s">
        <v>8324</v>
      </c>
      <c r="Q1850" s="11">
        <f t="shared" si="56"/>
        <v>40691.788055555553</v>
      </c>
      <c r="R1850" s="3">
        <f t="shared" si="57"/>
        <v>2011</v>
      </c>
    </row>
    <row r="1851" spans="1:18" ht="45" x14ac:dyDescent="0.25">
      <c r="A1851" s="3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10" t="s">
        <v>8323</v>
      </c>
      <c r="P1851" s="3" t="s">
        <v>8324</v>
      </c>
      <c r="Q1851" s="11">
        <f t="shared" si="56"/>
        <v>41169.845590277779</v>
      </c>
      <c r="R1851" s="3">
        <f t="shared" si="57"/>
        <v>2012</v>
      </c>
    </row>
    <row r="1852" spans="1:18" ht="60" x14ac:dyDescent="0.25">
      <c r="A1852" s="3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10" t="s">
        <v>8323</v>
      </c>
      <c r="P1852" s="3" t="s">
        <v>8324</v>
      </c>
      <c r="Q1852" s="11">
        <f t="shared" si="56"/>
        <v>41800.959490740745</v>
      </c>
      <c r="R1852" s="3">
        <f t="shared" si="57"/>
        <v>2014</v>
      </c>
    </row>
    <row r="1853" spans="1:18" ht="60" x14ac:dyDescent="0.25">
      <c r="A1853" s="3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10" t="s">
        <v>8323</v>
      </c>
      <c r="P1853" s="3" t="s">
        <v>8324</v>
      </c>
      <c r="Q1853" s="11">
        <f t="shared" si="56"/>
        <v>41827.906689814816</v>
      </c>
      <c r="R1853" s="3">
        <f t="shared" si="57"/>
        <v>2014</v>
      </c>
    </row>
    <row r="1854" spans="1:18" ht="60" x14ac:dyDescent="0.25">
      <c r="A1854" s="3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10" t="s">
        <v>8323</v>
      </c>
      <c r="P1854" s="3" t="s">
        <v>8324</v>
      </c>
      <c r="Q1854" s="11">
        <f t="shared" si="56"/>
        <v>42081.77143518519</v>
      </c>
      <c r="R1854" s="3">
        <f t="shared" si="57"/>
        <v>2015</v>
      </c>
    </row>
    <row r="1855" spans="1:18" ht="60" x14ac:dyDescent="0.25">
      <c r="A1855" s="3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10" t="s">
        <v>8323</v>
      </c>
      <c r="P1855" s="3" t="s">
        <v>8324</v>
      </c>
      <c r="Q1855" s="11">
        <f t="shared" si="56"/>
        <v>41177.060381944444</v>
      </c>
      <c r="R1855" s="3">
        <f t="shared" si="57"/>
        <v>2012</v>
      </c>
    </row>
    <row r="1856" spans="1:18" ht="45" x14ac:dyDescent="0.25">
      <c r="A1856" s="3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10" t="s">
        <v>8323</v>
      </c>
      <c r="P1856" s="3" t="s">
        <v>8324</v>
      </c>
      <c r="Q1856" s="11">
        <f t="shared" si="56"/>
        <v>41388.021261574075</v>
      </c>
      <c r="R1856" s="3">
        <f t="shared" si="57"/>
        <v>2013</v>
      </c>
    </row>
    <row r="1857" spans="1:18" ht="45" x14ac:dyDescent="0.25">
      <c r="A1857" s="3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10" t="s">
        <v>8323</v>
      </c>
      <c r="P1857" s="3" t="s">
        <v>8324</v>
      </c>
      <c r="Q1857" s="11">
        <f t="shared" si="56"/>
        <v>41600.538657407407</v>
      </c>
      <c r="R1857" s="3">
        <f t="shared" si="57"/>
        <v>2013</v>
      </c>
    </row>
    <row r="1858" spans="1:18" ht="60" x14ac:dyDescent="0.25">
      <c r="A1858" s="3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10" t="s">
        <v>8323</v>
      </c>
      <c r="P1858" s="3" t="s">
        <v>8324</v>
      </c>
      <c r="Q1858" s="11">
        <f t="shared" si="56"/>
        <v>41817.854999999996</v>
      </c>
      <c r="R1858" s="3">
        <f t="shared" si="57"/>
        <v>2014</v>
      </c>
    </row>
    <row r="1859" spans="1:18" ht="45" x14ac:dyDescent="0.25">
      <c r="A1859" s="3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10" t="s">
        <v>8323</v>
      </c>
      <c r="P1859" s="3" t="s">
        <v>8324</v>
      </c>
      <c r="Q1859" s="11">
        <f t="shared" ref="Q1859:Q1922" si="58">(((J1859/60)/60)/24)+DATE(1970,1,1)</f>
        <v>41864.76866898148</v>
      </c>
      <c r="R1859" s="3">
        <f t="shared" ref="R1859:R1922" si="59">YEAR(Q1859)</f>
        <v>2014</v>
      </c>
    </row>
    <row r="1860" spans="1:18" ht="60" x14ac:dyDescent="0.25">
      <c r="A1860" s="3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10" t="s">
        <v>8323</v>
      </c>
      <c r="P1860" s="3" t="s">
        <v>8324</v>
      </c>
      <c r="Q1860" s="11">
        <f t="shared" si="58"/>
        <v>40833.200474537036</v>
      </c>
      <c r="R1860" s="3">
        <f t="shared" si="59"/>
        <v>2011</v>
      </c>
    </row>
    <row r="1861" spans="1:18" ht="30" x14ac:dyDescent="0.25">
      <c r="A1861" s="3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10" t="s">
        <v>8323</v>
      </c>
      <c r="P1861" s="3" t="s">
        <v>8324</v>
      </c>
      <c r="Q1861" s="11">
        <f t="shared" si="58"/>
        <v>40778.770011574074</v>
      </c>
      <c r="R1861" s="3">
        <f t="shared" si="59"/>
        <v>2011</v>
      </c>
    </row>
    <row r="1862" spans="1:18" ht="45" x14ac:dyDescent="0.25">
      <c r="A1862" s="3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10" t="s">
        <v>8323</v>
      </c>
      <c r="P1862" s="3" t="s">
        <v>8324</v>
      </c>
      <c r="Q1862" s="11">
        <f t="shared" si="58"/>
        <v>41655.709305555552</v>
      </c>
      <c r="R1862" s="3">
        <f t="shared" si="59"/>
        <v>2014</v>
      </c>
    </row>
    <row r="1863" spans="1:18" ht="60" x14ac:dyDescent="0.25">
      <c r="A1863" s="3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10" t="s">
        <v>8331</v>
      </c>
      <c r="P1863" s="3" t="s">
        <v>8333</v>
      </c>
      <c r="Q1863" s="11">
        <f t="shared" si="58"/>
        <v>42000.300243055557</v>
      </c>
      <c r="R1863" s="3">
        <f t="shared" si="59"/>
        <v>2014</v>
      </c>
    </row>
    <row r="1864" spans="1:18" ht="45" x14ac:dyDescent="0.25">
      <c r="A1864" s="3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10" t="s">
        <v>8331</v>
      </c>
      <c r="P1864" s="3" t="s">
        <v>8333</v>
      </c>
      <c r="Q1864" s="11">
        <f t="shared" si="58"/>
        <v>42755.492754629624</v>
      </c>
      <c r="R1864" s="3">
        <f t="shared" si="59"/>
        <v>2017</v>
      </c>
    </row>
    <row r="1865" spans="1:18" ht="45" x14ac:dyDescent="0.25">
      <c r="A1865" s="3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10" t="s">
        <v>8331</v>
      </c>
      <c r="P1865" s="3" t="s">
        <v>8333</v>
      </c>
      <c r="Q1865" s="11">
        <f t="shared" si="58"/>
        <v>41772.797280092593</v>
      </c>
      <c r="R1865" s="3">
        <f t="shared" si="59"/>
        <v>2014</v>
      </c>
    </row>
    <row r="1866" spans="1:18" ht="60" x14ac:dyDescent="0.25">
      <c r="A1866" s="3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10" t="s">
        <v>8331</v>
      </c>
      <c r="P1866" s="3" t="s">
        <v>8333</v>
      </c>
      <c r="Q1866" s="11">
        <f t="shared" si="58"/>
        <v>41733.716435185182</v>
      </c>
      <c r="R1866" s="3">
        <f t="shared" si="59"/>
        <v>2014</v>
      </c>
    </row>
    <row r="1867" spans="1:18" ht="60" x14ac:dyDescent="0.25">
      <c r="A1867" s="3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10" t="s">
        <v>8331</v>
      </c>
      <c r="P1867" s="3" t="s">
        <v>8333</v>
      </c>
      <c r="Q1867" s="11">
        <f t="shared" si="58"/>
        <v>42645.367442129631</v>
      </c>
      <c r="R1867" s="3">
        <f t="shared" si="59"/>
        <v>2016</v>
      </c>
    </row>
    <row r="1868" spans="1:18" ht="60" x14ac:dyDescent="0.25">
      <c r="A1868" s="3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10" t="s">
        <v>8331</v>
      </c>
      <c r="P1868" s="3" t="s">
        <v>8333</v>
      </c>
      <c r="Q1868" s="11">
        <f t="shared" si="58"/>
        <v>42742.246493055558</v>
      </c>
      <c r="R1868" s="3">
        <f t="shared" si="59"/>
        <v>2017</v>
      </c>
    </row>
    <row r="1869" spans="1:18" ht="60" x14ac:dyDescent="0.25">
      <c r="A1869" s="3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10" t="s">
        <v>8331</v>
      </c>
      <c r="P1869" s="3" t="s">
        <v>8333</v>
      </c>
      <c r="Q1869" s="11">
        <f t="shared" si="58"/>
        <v>42649.924907407403</v>
      </c>
      <c r="R1869" s="3">
        <f t="shared" si="59"/>
        <v>2016</v>
      </c>
    </row>
    <row r="1870" spans="1:18" ht="60" x14ac:dyDescent="0.25">
      <c r="A1870" s="3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10" t="s">
        <v>8331</v>
      </c>
      <c r="P1870" s="3" t="s">
        <v>8333</v>
      </c>
      <c r="Q1870" s="11">
        <f t="shared" si="58"/>
        <v>42328.779224537036</v>
      </c>
      <c r="R1870" s="3">
        <f t="shared" si="59"/>
        <v>2015</v>
      </c>
    </row>
    <row r="1871" spans="1:18" ht="60" x14ac:dyDescent="0.25">
      <c r="A1871" s="3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10" t="s">
        <v>8331</v>
      </c>
      <c r="P1871" s="3" t="s">
        <v>8333</v>
      </c>
      <c r="Q1871" s="11">
        <f t="shared" si="58"/>
        <v>42709.002881944441</v>
      </c>
      <c r="R1871" s="3">
        <f t="shared" si="59"/>
        <v>2016</v>
      </c>
    </row>
    <row r="1872" spans="1:18" ht="45" x14ac:dyDescent="0.25">
      <c r="A1872" s="3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10" t="s">
        <v>8331</v>
      </c>
      <c r="P1872" s="3" t="s">
        <v>8333</v>
      </c>
      <c r="Q1872" s="11">
        <f t="shared" si="58"/>
        <v>42371.355729166666</v>
      </c>
      <c r="R1872" s="3">
        <f t="shared" si="59"/>
        <v>2016</v>
      </c>
    </row>
    <row r="1873" spans="1:18" ht="60" x14ac:dyDescent="0.25">
      <c r="A1873" s="3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10" t="s">
        <v>8331</v>
      </c>
      <c r="P1873" s="3" t="s">
        <v>8333</v>
      </c>
      <c r="Q1873" s="11">
        <f t="shared" si="58"/>
        <v>41923.783576388887</v>
      </c>
      <c r="R1873" s="3">
        <f t="shared" si="59"/>
        <v>2014</v>
      </c>
    </row>
    <row r="1874" spans="1:18" ht="60" x14ac:dyDescent="0.25">
      <c r="A1874" s="3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10" t="s">
        <v>8331</v>
      </c>
      <c r="P1874" s="3" t="s">
        <v>8333</v>
      </c>
      <c r="Q1874" s="11">
        <f t="shared" si="58"/>
        <v>42155.129652777774</v>
      </c>
      <c r="R1874" s="3">
        <f t="shared" si="59"/>
        <v>2015</v>
      </c>
    </row>
    <row r="1875" spans="1:18" ht="60" x14ac:dyDescent="0.25">
      <c r="A1875" s="3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10" t="s">
        <v>8331</v>
      </c>
      <c r="P1875" s="3" t="s">
        <v>8333</v>
      </c>
      <c r="Q1875" s="11">
        <f t="shared" si="58"/>
        <v>42164.615856481483</v>
      </c>
      <c r="R1875" s="3">
        <f t="shared" si="59"/>
        <v>2015</v>
      </c>
    </row>
    <row r="1876" spans="1:18" ht="60" x14ac:dyDescent="0.25">
      <c r="A1876" s="3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10" t="s">
        <v>8331</v>
      </c>
      <c r="P1876" s="3" t="s">
        <v>8333</v>
      </c>
      <c r="Q1876" s="11">
        <f t="shared" si="58"/>
        <v>42529.969131944439</v>
      </c>
      <c r="R1876" s="3">
        <f t="shared" si="59"/>
        <v>2016</v>
      </c>
    </row>
    <row r="1877" spans="1:18" ht="45" x14ac:dyDescent="0.25">
      <c r="A1877" s="3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10" t="s">
        <v>8331</v>
      </c>
      <c r="P1877" s="3" t="s">
        <v>8333</v>
      </c>
      <c r="Q1877" s="11">
        <f t="shared" si="58"/>
        <v>42528.899398148147</v>
      </c>
      <c r="R1877" s="3">
        <f t="shared" si="59"/>
        <v>2016</v>
      </c>
    </row>
    <row r="1878" spans="1:18" ht="45" x14ac:dyDescent="0.25">
      <c r="A1878" s="3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10" t="s">
        <v>8331</v>
      </c>
      <c r="P1878" s="3" t="s">
        <v>8333</v>
      </c>
      <c r="Q1878" s="11">
        <f t="shared" si="58"/>
        <v>41776.284780092588</v>
      </c>
      <c r="R1878" s="3">
        <f t="shared" si="59"/>
        <v>2014</v>
      </c>
    </row>
    <row r="1879" spans="1:18" ht="45" x14ac:dyDescent="0.25">
      <c r="A1879" s="3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10" t="s">
        <v>8331</v>
      </c>
      <c r="P1879" s="3" t="s">
        <v>8333</v>
      </c>
      <c r="Q1879" s="11">
        <f t="shared" si="58"/>
        <v>42035.029224537036</v>
      </c>
      <c r="R1879" s="3">
        <f t="shared" si="59"/>
        <v>2015</v>
      </c>
    </row>
    <row r="1880" spans="1:18" ht="60" x14ac:dyDescent="0.25">
      <c r="A1880" s="3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10" t="s">
        <v>8331</v>
      </c>
      <c r="P1880" s="3" t="s">
        <v>8333</v>
      </c>
      <c r="Q1880" s="11">
        <f t="shared" si="58"/>
        <v>41773.008738425924</v>
      </c>
      <c r="R1880" s="3">
        <f t="shared" si="59"/>
        <v>2014</v>
      </c>
    </row>
    <row r="1881" spans="1:18" ht="60" x14ac:dyDescent="0.25">
      <c r="A1881" s="3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10" t="s">
        <v>8331</v>
      </c>
      <c r="P1881" s="3" t="s">
        <v>8333</v>
      </c>
      <c r="Q1881" s="11">
        <f t="shared" si="58"/>
        <v>42413.649641203709</v>
      </c>
      <c r="R1881" s="3">
        <f t="shared" si="59"/>
        <v>2016</v>
      </c>
    </row>
    <row r="1882" spans="1:18" ht="30" x14ac:dyDescent="0.25">
      <c r="A1882" s="3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10" t="s">
        <v>8331</v>
      </c>
      <c r="P1882" s="3" t="s">
        <v>8333</v>
      </c>
      <c r="Q1882" s="11">
        <f t="shared" si="58"/>
        <v>42430.566898148143</v>
      </c>
      <c r="R1882" s="3">
        <f t="shared" si="59"/>
        <v>2016</v>
      </c>
    </row>
    <row r="1883" spans="1:18" ht="45" x14ac:dyDescent="0.25">
      <c r="A1883" s="3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10" t="s">
        <v>8323</v>
      </c>
      <c r="P1883" s="3" t="s">
        <v>8327</v>
      </c>
      <c r="Q1883" s="11">
        <f t="shared" si="58"/>
        <v>42043.152650462958</v>
      </c>
      <c r="R1883" s="3">
        <f t="shared" si="59"/>
        <v>2015</v>
      </c>
    </row>
    <row r="1884" spans="1:18" ht="60" x14ac:dyDescent="0.25">
      <c r="A1884" s="3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10" t="s">
        <v>8323</v>
      </c>
      <c r="P1884" s="3" t="s">
        <v>8327</v>
      </c>
      <c r="Q1884" s="11">
        <f t="shared" si="58"/>
        <v>41067.949212962965</v>
      </c>
      <c r="R1884" s="3">
        <f t="shared" si="59"/>
        <v>2012</v>
      </c>
    </row>
    <row r="1885" spans="1:18" ht="45" x14ac:dyDescent="0.25">
      <c r="A1885" s="3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10" t="s">
        <v>8323</v>
      </c>
      <c r="P1885" s="3" t="s">
        <v>8327</v>
      </c>
      <c r="Q1885" s="11">
        <f t="shared" si="58"/>
        <v>40977.948009259257</v>
      </c>
      <c r="R1885" s="3">
        <f t="shared" si="59"/>
        <v>2012</v>
      </c>
    </row>
    <row r="1886" spans="1:18" ht="60" x14ac:dyDescent="0.25">
      <c r="A1886" s="3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10" t="s">
        <v>8323</v>
      </c>
      <c r="P1886" s="3" t="s">
        <v>8327</v>
      </c>
      <c r="Q1886" s="11">
        <f t="shared" si="58"/>
        <v>41205.198321759257</v>
      </c>
      <c r="R1886" s="3">
        <f t="shared" si="59"/>
        <v>2012</v>
      </c>
    </row>
    <row r="1887" spans="1:18" ht="45" x14ac:dyDescent="0.25">
      <c r="A1887" s="3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10" t="s">
        <v>8323</v>
      </c>
      <c r="P1887" s="3" t="s">
        <v>8327</v>
      </c>
      <c r="Q1887" s="11">
        <f t="shared" si="58"/>
        <v>41099.093865740739</v>
      </c>
      <c r="R1887" s="3">
        <f t="shared" si="59"/>
        <v>2012</v>
      </c>
    </row>
    <row r="1888" spans="1:18" ht="45" x14ac:dyDescent="0.25">
      <c r="A1888" s="3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10" t="s">
        <v>8323</v>
      </c>
      <c r="P1888" s="3" t="s">
        <v>8327</v>
      </c>
      <c r="Q1888" s="11">
        <f t="shared" si="58"/>
        <v>41925.906689814816</v>
      </c>
      <c r="R1888" s="3">
        <f t="shared" si="59"/>
        <v>2014</v>
      </c>
    </row>
    <row r="1889" spans="1:18" ht="60" x14ac:dyDescent="0.25">
      <c r="A1889" s="3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10" t="s">
        <v>8323</v>
      </c>
      <c r="P1889" s="3" t="s">
        <v>8327</v>
      </c>
      <c r="Q1889" s="11">
        <f t="shared" si="58"/>
        <v>42323.800138888888</v>
      </c>
      <c r="R1889" s="3">
        <f t="shared" si="59"/>
        <v>2015</v>
      </c>
    </row>
    <row r="1890" spans="1:18" ht="60" x14ac:dyDescent="0.25">
      <c r="A1890" s="3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10" t="s">
        <v>8323</v>
      </c>
      <c r="P1890" s="3" t="s">
        <v>8327</v>
      </c>
      <c r="Q1890" s="11">
        <f t="shared" si="58"/>
        <v>40299.239953703705</v>
      </c>
      <c r="R1890" s="3">
        <f t="shared" si="59"/>
        <v>2010</v>
      </c>
    </row>
    <row r="1891" spans="1:18" ht="60" x14ac:dyDescent="0.25">
      <c r="A1891" s="3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10" t="s">
        <v>8323</v>
      </c>
      <c r="P1891" s="3" t="s">
        <v>8327</v>
      </c>
      <c r="Q1891" s="11">
        <f t="shared" si="58"/>
        <v>41299.793356481481</v>
      </c>
      <c r="R1891" s="3">
        <f t="shared" si="59"/>
        <v>2013</v>
      </c>
    </row>
    <row r="1892" spans="1:18" ht="45" x14ac:dyDescent="0.25">
      <c r="A1892" s="3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10" t="s">
        <v>8323</v>
      </c>
      <c r="P1892" s="3" t="s">
        <v>8327</v>
      </c>
      <c r="Q1892" s="11">
        <f t="shared" si="58"/>
        <v>41228.786203703705</v>
      </c>
      <c r="R1892" s="3">
        <f t="shared" si="59"/>
        <v>2012</v>
      </c>
    </row>
    <row r="1893" spans="1:18" ht="60" x14ac:dyDescent="0.25">
      <c r="A1893" s="3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10" t="s">
        <v>8323</v>
      </c>
      <c r="P1893" s="3" t="s">
        <v>8327</v>
      </c>
      <c r="Q1893" s="11">
        <f t="shared" si="58"/>
        <v>40335.798078703701</v>
      </c>
      <c r="R1893" s="3">
        <f t="shared" si="59"/>
        <v>2010</v>
      </c>
    </row>
    <row r="1894" spans="1:18" ht="45" x14ac:dyDescent="0.25">
      <c r="A1894" s="3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10" t="s">
        <v>8323</v>
      </c>
      <c r="P1894" s="3" t="s">
        <v>8327</v>
      </c>
      <c r="Q1894" s="11">
        <f t="shared" si="58"/>
        <v>40671.637511574074</v>
      </c>
      <c r="R1894" s="3">
        <f t="shared" si="59"/>
        <v>2011</v>
      </c>
    </row>
    <row r="1895" spans="1:18" ht="45" x14ac:dyDescent="0.25">
      <c r="A1895" s="3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10" t="s">
        <v>8323</v>
      </c>
      <c r="P1895" s="3" t="s">
        <v>8327</v>
      </c>
      <c r="Q1895" s="11">
        <f t="shared" si="58"/>
        <v>40632.94195601852</v>
      </c>
      <c r="R1895" s="3">
        <f t="shared" si="59"/>
        <v>2011</v>
      </c>
    </row>
    <row r="1896" spans="1:18" ht="30" x14ac:dyDescent="0.25">
      <c r="A1896" s="3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10" t="s">
        <v>8323</v>
      </c>
      <c r="P1896" s="3" t="s">
        <v>8327</v>
      </c>
      <c r="Q1896" s="11">
        <f t="shared" si="58"/>
        <v>40920.904895833337</v>
      </c>
      <c r="R1896" s="3">
        <f t="shared" si="59"/>
        <v>2012</v>
      </c>
    </row>
    <row r="1897" spans="1:18" ht="60" x14ac:dyDescent="0.25">
      <c r="A1897" s="3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10" t="s">
        <v>8323</v>
      </c>
      <c r="P1897" s="3" t="s">
        <v>8327</v>
      </c>
      <c r="Q1897" s="11">
        <f t="shared" si="58"/>
        <v>42267.746782407412</v>
      </c>
      <c r="R1897" s="3">
        <f t="shared" si="59"/>
        <v>2015</v>
      </c>
    </row>
    <row r="1898" spans="1:18" ht="45" x14ac:dyDescent="0.25">
      <c r="A1898" s="3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10" t="s">
        <v>8323</v>
      </c>
      <c r="P1898" s="3" t="s">
        <v>8327</v>
      </c>
      <c r="Q1898" s="11">
        <f t="shared" si="58"/>
        <v>40981.710243055553</v>
      </c>
      <c r="R1898" s="3">
        <f t="shared" si="59"/>
        <v>2012</v>
      </c>
    </row>
    <row r="1899" spans="1:18" ht="60" x14ac:dyDescent="0.25">
      <c r="A1899" s="3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10" t="s">
        <v>8323</v>
      </c>
      <c r="P1899" s="3" t="s">
        <v>8327</v>
      </c>
      <c r="Q1899" s="11">
        <f t="shared" si="58"/>
        <v>41680.583402777782</v>
      </c>
      <c r="R1899" s="3">
        <f t="shared" si="59"/>
        <v>2014</v>
      </c>
    </row>
    <row r="1900" spans="1:18" ht="45" x14ac:dyDescent="0.25">
      <c r="A1900" s="3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10" t="s">
        <v>8323</v>
      </c>
      <c r="P1900" s="3" t="s">
        <v>8327</v>
      </c>
      <c r="Q1900" s="11">
        <f t="shared" si="58"/>
        <v>42366.192974537036</v>
      </c>
      <c r="R1900" s="3">
        <f t="shared" si="59"/>
        <v>2015</v>
      </c>
    </row>
    <row r="1901" spans="1:18" ht="60" x14ac:dyDescent="0.25">
      <c r="A1901" s="3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10" t="s">
        <v>8323</v>
      </c>
      <c r="P1901" s="3" t="s">
        <v>8327</v>
      </c>
      <c r="Q1901" s="11">
        <f t="shared" si="58"/>
        <v>42058.941736111112</v>
      </c>
      <c r="R1901" s="3">
        <f t="shared" si="59"/>
        <v>2015</v>
      </c>
    </row>
    <row r="1902" spans="1:18" ht="60" x14ac:dyDescent="0.25">
      <c r="A1902" s="3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10" t="s">
        <v>8323</v>
      </c>
      <c r="P1902" s="3" t="s">
        <v>8327</v>
      </c>
      <c r="Q1902" s="11">
        <f t="shared" si="58"/>
        <v>41160.871886574074</v>
      </c>
      <c r="R1902" s="3">
        <f t="shared" si="59"/>
        <v>2012</v>
      </c>
    </row>
    <row r="1903" spans="1:18" ht="60" x14ac:dyDescent="0.25">
      <c r="A1903" s="3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10" t="s">
        <v>8317</v>
      </c>
      <c r="P1903" s="3" t="s">
        <v>8346</v>
      </c>
      <c r="Q1903" s="11">
        <f t="shared" si="58"/>
        <v>42116.54315972222</v>
      </c>
      <c r="R1903" s="3">
        <f t="shared" si="59"/>
        <v>2015</v>
      </c>
    </row>
    <row r="1904" spans="1:18" ht="60" x14ac:dyDescent="0.25">
      <c r="A1904" s="3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10" t="s">
        <v>8317</v>
      </c>
      <c r="P1904" s="3" t="s">
        <v>8346</v>
      </c>
      <c r="Q1904" s="11">
        <f t="shared" si="58"/>
        <v>42037.789895833332</v>
      </c>
      <c r="R1904" s="3">
        <f t="shared" si="59"/>
        <v>2015</v>
      </c>
    </row>
    <row r="1905" spans="1:18" ht="60" x14ac:dyDescent="0.25">
      <c r="A1905" s="3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10" t="s">
        <v>8317</v>
      </c>
      <c r="P1905" s="3" t="s">
        <v>8346</v>
      </c>
      <c r="Q1905" s="11">
        <f t="shared" si="58"/>
        <v>42702.770729166667</v>
      </c>
      <c r="R1905" s="3">
        <f t="shared" si="59"/>
        <v>2016</v>
      </c>
    </row>
    <row r="1906" spans="1:18" ht="45" x14ac:dyDescent="0.25">
      <c r="A1906" s="3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10" t="s">
        <v>8317</v>
      </c>
      <c r="P1906" s="3" t="s">
        <v>8346</v>
      </c>
      <c r="Q1906" s="11">
        <f t="shared" si="58"/>
        <v>42326.685428240744</v>
      </c>
      <c r="R1906" s="3">
        <f t="shared" si="59"/>
        <v>2015</v>
      </c>
    </row>
    <row r="1907" spans="1:18" ht="60" x14ac:dyDescent="0.25">
      <c r="A1907" s="3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10" t="s">
        <v>8317</v>
      </c>
      <c r="P1907" s="3" t="s">
        <v>8346</v>
      </c>
      <c r="Q1907" s="11">
        <f t="shared" si="58"/>
        <v>41859.925856481481</v>
      </c>
      <c r="R1907" s="3">
        <f t="shared" si="59"/>
        <v>2014</v>
      </c>
    </row>
    <row r="1908" spans="1:18" ht="45" x14ac:dyDescent="0.25">
      <c r="A1908" s="3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10" t="s">
        <v>8317</v>
      </c>
      <c r="P1908" s="3" t="s">
        <v>8346</v>
      </c>
      <c r="Q1908" s="11">
        <f t="shared" si="58"/>
        <v>42514.671099537038</v>
      </c>
      <c r="R1908" s="3">
        <f t="shared" si="59"/>
        <v>2016</v>
      </c>
    </row>
    <row r="1909" spans="1:18" ht="45" x14ac:dyDescent="0.25">
      <c r="A1909" s="3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10" t="s">
        <v>8317</v>
      </c>
      <c r="P1909" s="3" t="s">
        <v>8346</v>
      </c>
      <c r="Q1909" s="11">
        <f t="shared" si="58"/>
        <v>41767.587094907409</v>
      </c>
      <c r="R1909" s="3">
        <f t="shared" si="59"/>
        <v>2014</v>
      </c>
    </row>
    <row r="1910" spans="1:18" ht="60" x14ac:dyDescent="0.25">
      <c r="A1910" s="3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10" t="s">
        <v>8317</v>
      </c>
      <c r="P1910" s="3" t="s">
        <v>8346</v>
      </c>
      <c r="Q1910" s="11">
        <f t="shared" si="58"/>
        <v>42703.917824074073</v>
      </c>
      <c r="R1910" s="3">
        <f t="shared" si="59"/>
        <v>2016</v>
      </c>
    </row>
    <row r="1911" spans="1:18" ht="60" x14ac:dyDescent="0.25">
      <c r="A1911" s="3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10" t="s">
        <v>8317</v>
      </c>
      <c r="P1911" s="3" t="s">
        <v>8346</v>
      </c>
      <c r="Q1911" s="11">
        <f t="shared" si="58"/>
        <v>41905.429155092592</v>
      </c>
      <c r="R1911" s="3">
        <f t="shared" si="59"/>
        <v>2014</v>
      </c>
    </row>
    <row r="1912" spans="1:18" ht="45" x14ac:dyDescent="0.25">
      <c r="A1912" s="3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10" t="s">
        <v>8317</v>
      </c>
      <c r="P1912" s="3" t="s">
        <v>8346</v>
      </c>
      <c r="Q1912" s="11">
        <f t="shared" si="58"/>
        <v>42264.963159722218</v>
      </c>
      <c r="R1912" s="3">
        <f t="shared" si="59"/>
        <v>2015</v>
      </c>
    </row>
    <row r="1913" spans="1:18" ht="60" x14ac:dyDescent="0.25">
      <c r="A1913" s="3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10" t="s">
        <v>8317</v>
      </c>
      <c r="P1913" s="3" t="s">
        <v>8346</v>
      </c>
      <c r="Q1913" s="11">
        <f t="shared" si="58"/>
        <v>41830.033958333333</v>
      </c>
      <c r="R1913" s="3">
        <f t="shared" si="59"/>
        <v>2014</v>
      </c>
    </row>
    <row r="1914" spans="1:18" ht="45" x14ac:dyDescent="0.25">
      <c r="A1914" s="3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10" t="s">
        <v>8317</v>
      </c>
      <c r="P1914" s="3" t="s">
        <v>8346</v>
      </c>
      <c r="Q1914" s="11">
        <f t="shared" si="58"/>
        <v>42129.226388888885</v>
      </c>
      <c r="R1914" s="3">
        <f t="shared" si="59"/>
        <v>2015</v>
      </c>
    </row>
    <row r="1915" spans="1:18" ht="30" x14ac:dyDescent="0.25">
      <c r="A1915" s="3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10" t="s">
        <v>8317</v>
      </c>
      <c r="P1915" s="3" t="s">
        <v>8346</v>
      </c>
      <c r="Q1915" s="11">
        <f t="shared" si="58"/>
        <v>41890.511319444442</v>
      </c>
      <c r="R1915" s="3">
        <f t="shared" si="59"/>
        <v>2014</v>
      </c>
    </row>
    <row r="1916" spans="1:18" ht="60" x14ac:dyDescent="0.25">
      <c r="A1916" s="3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10" t="s">
        <v>8317</v>
      </c>
      <c r="P1916" s="3" t="s">
        <v>8346</v>
      </c>
      <c r="Q1916" s="11">
        <f t="shared" si="58"/>
        <v>41929.174456018518</v>
      </c>
      <c r="R1916" s="3">
        <f t="shared" si="59"/>
        <v>2014</v>
      </c>
    </row>
    <row r="1917" spans="1:18" ht="60" x14ac:dyDescent="0.25">
      <c r="A1917" s="3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10" t="s">
        <v>8317</v>
      </c>
      <c r="P1917" s="3" t="s">
        <v>8346</v>
      </c>
      <c r="Q1917" s="11">
        <f t="shared" si="58"/>
        <v>41864.04886574074</v>
      </c>
      <c r="R1917" s="3">
        <f t="shared" si="59"/>
        <v>2014</v>
      </c>
    </row>
    <row r="1918" spans="1:18" ht="30" x14ac:dyDescent="0.25">
      <c r="A1918" s="3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10" t="s">
        <v>8317</v>
      </c>
      <c r="P1918" s="3" t="s">
        <v>8346</v>
      </c>
      <c r="Q1918" s="11">
        <f t="shared" si="58"/>
        <v>42656.717303240745</v>
      </c>
      <c r="R1918" s="3">
        <f t="shared" si="59"/>
        <v>2016</v>
      </c>
    </row>
    <row r="1919" spans="1:18" ht="45" x14ac:dyDescent="0.25">
      <c r="A1919" s="3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10" t="s">
        <v>8317</v>
      </c>
      <c r="P1919" s="3" t="s">
        <v>8346</v>
      </c>
      <c r="Q1919" s="11">
        <f t="shared" si="58"/>
        <v>42746.270057870366</v>
      </c>
      <c r="R1919" s="3">
        <f t="shared" si="59"/>
        <v>2017</v>
      </c>
    </row>
    <row r="1920" spans="1:18" ht="45" x14ac:dyDescent="0.25">
      <c r="A1920" s="3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10" t="s">
        <v>8317</v>
      </c>
      <c r="P1920" s="3" t="s">
        <v>8346</v>
      </c>
      <c r="Q1920" s="11">
        <f t="shared" si="58"/>
        <v>41828.789942129632</v>
      </c>
      <c r="R1920" s="3">
        <f t="shared" si="59"/>
        <v>2014</v>
      </c>
    </row>
    <row r="1921" spans="1:18" ht="60" x14ac:dyDescent="0.25">
      <c r="A1921" s="3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10" t="s">
        <v>8317</v>
      </c>
      <c r="P1921" s="3" t="s">
        <v>8346</v>
      </c>
      <c r="Q1921" s="11">
        <f t="shared" si="58"/>
        <v>42113.875567129624</v>
      </c>
      <c r="R1921" s="3">
        <f t="shared" si="59"/>
        <v>2015</v>
      </c>
    </row>
    <row r="1922" spans="1:18" ht="45" x14ac:dyDescent="0.25">
      <c r="A1922" s="3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10" t="s">
        <v>8317</v>
      </c>
      <c r="P1922" s="3" t="s">
        <v>8346</v>
      </c>
      <c r="Q1922" s="11">
        <f t="shared" si="58"/>
        <v>42270.875706018516</v>
      </c>
      <c r="R1922" s="3">
        <f t="shared" si="59"/>
        <v>2015</v>
      </c>
    </row>
    <row r="1923" spans="1:18" ht="30" x14ac:dyDescent="0.25">
      <c r="A1923" s="3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10" t="s">
        <v>8323</v>
      </c>
      <c r="P1923" s="3" t="s">
        <v>8327</v>
      </c>
      <c r="Q1923" s="11">
        <f t="shared" ref="Q1923:Q1986" si="60">(((J1923/60)/60)/24)+DATE(1970,1,1)</f>
        <v>41074.221562500003</v>
      </c>
      <c r="R1923" s="3">
        <f t="shared" ref="R1923:R1986" si="61">YEAR(Q1923)</f>
        <v>2012</v>
      </c>
    </row>
    <row r="1924" spans="1:18" ht="45" x14ac:dyDescent="0.25">
      <c r="A1924" s="3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10" t="s">
        <v>8323</v>
      </c>
      <c r="P1924" s="3" t="s">
        <v>8327</v>
      </c>
      <c r="Q1924" s="11">
        <f t="shared" si="60"/>
        <v>41590.255868055552</v>
      </c>
      <c r="R1924" s="3">
        <f t="shared" si="61"/>
        <v>2013</v>
      </c>
    </row>
    <row r="1925" spans="1:18" ht="45" x14ac:dyDescent="0.25">
      <c r="A1925" s="3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10" t="s">
        <v>8323</v>
      </c>
      <c r="P1925" s="3" t="s">
        <v>8327</v>
      </c>
      <c r="Q1925" s="11">
        <f t="shared" si="60"/>
        <v>40772.848749999997</v>
      </c>
      <c r="R1925" s="3">
        <f t="shared" si="61"/>
        <v>2011</v>
      </c>
    </row>
    <row r="1926" spans="1:18" ht="75" x14ac:dyDescent="0.25">
      <c r="A1926" s="3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10" t="s">
        <v>8323</v>
      </c>
      <c r="P1926" s="3" t="s">
        <v>8327</v>
      </c>
      <c r="Q1926" s="11">
        <f t="shared" si="60"/>
        <v>41626.761053240742</v>
      </c>
      <c r="R1926" s="3">
        <f t="shared" si="61"/>
        <v>2013</v>
      </c>
    </row>
    <row r="1927" spans="1:18" ht="45" x14ac:dyDescent="0.25">
      <c r="A1927" s="3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10" t="s">
        <v>8323</v>
      </c>
      <c r="P1927" s="3" t="s">
        <v>8327</v>
      </c>
      <c r="Q1927" s="11">
        <f t="shared" si="60"/>
        <v>41535.90148148148</v>
      </c>
      <c r="R1927" s="3">
        <f t="shared" si="61"/>
        <v>2013</v>
      </c>
    </row>
    <row r="1928" spans="1:18" ht="60" x14ac:dyDescent="0.25">
      <c r="A1928" s="3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10" t="s">
        <v>8323</v>
      </c>
      <c r="P1928" s="3" t="s">
        <v>8327</v>
      </c>
      <c r="Q1928" s="11">
        <f t="shared" si="60"/>
        <v>40456.954351851848</v>
      </c>
      <c r="R1928" s="3">
        <f t="shared" si="61"/>
        <v>2010</v>
      </c>
    </row>
    <row r="1929" spans="1:18" x14ac:dyDescent="0.25">
      <c r="A1929" s="3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10" t="s">
        <v>8323</v>
      </c>
      <c r="P1929" s="3" t="s">
        <v>8327</v>
      </c>
      <c r="Q1929" s="11">
        <f t="shared" si="60"/>
        <v>40960.861562500002</v>
      </c>
      <c r="R1929" s="3">
        <f t="shared" si="61"/>
        <v>2012</v>
      </c>
    </row>
    <row r="1930" spans="1:18" ht="30" x14ac:dyDescent="0.25">
      <c r="A1930" s="3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10" t="s">
        <v>8323</v>
      </c>
      <c r="P1930" s="3" t="s">
        <v>8327</v>
      </c>
      <c r="Q1930" s="11">
        <f t="shared" si="60"/>
        <v>41371.648078703707</v>
      </c>
      <c r="R1930" s="3">
        <f t="shared" si="61"/>
        <v>2013</v>
      </c>
    </row>
    <row r="1931" spans="1:18" ht="45" x14ac:dyDescent="0.25">
      <c r="A1931" s="3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10" t="s">
        <v>8323</v>
      </c>
      <c r="P1931" s="3" t="s">
        <v>8327</v>
      </c>
      <c r="Q1931" s="11">
        <f t="shared" si="60"/>
        <v>40687.021597222221</v>
      </c>
      <c r="R1931" s="3">
        <f t="shared" si="61"/>
        <v>2011</v>
      </c>
    </row>
    <row r="1932" spans="1:18" ht="30" x14ac:dyDescent="0.25">
      <c r="A1932" s="3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10" t="s">
        <v>8323</v>
      </c>
      <c r="P1932" s="3" t="s">
        <v>8327</v>
      </c>
      <c r="Q1932" s="11">
        <f t="shared" si="60"/>
        <v>41402.558819444443</v>
      </c>
      <c r="R1932" s="3">
        <f t="shared" si="61"/>
        <v>2013</v>
      </c>
    </row>
    <row r="1933" spans="1:18" ht="45" x14ac:dyDescent="0.25">
      <c r="A1933" s="3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10" t="s">
        <v>8323</v>
      </c>
      <c r="P1933" s="3" t="s">
        <v>8327</v>
      </c>
      <c r="Q1933" s="11">
        <f t="shared" si="60"/>
        <v>41037.892465277779</v>
      </c>
      <c r="R1933" s="3">
        <f t="shared" si="61"/>
        <v>2012</v>
      </c>
    </row>
    <row r="1934" spans="1:18" ht="60" x14ac:dyDescent="0.25">
      <c r="A1934" s="3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10" t="s">
        <v>8323</v>
      </c>
      <c r="P1934" s="3" t="s">
        <v>8327</v>
      </c>
      <c r="Q1934" s="11">
        <f t="shared" si="60"/>
        <v>40911.809872685182</v>
      </c>
      <c r="R1934" s="3">
        <f t="shared" si="61"/>
        <v>2012</v>
      </c>
    </row>
    <row r="1935" spans="1:18" ht="60" x14ac:dyDescent="0.25">
      <c r="A1935" s="3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10" t="s">
        <v>8323</v>
      </c>
      <c r="P1935" s="3" t="s">
        <v>8327</v>
      </c>
      <c r="Q1935" s="11">
        <f t="shared" si="60"/>
        <v>41879.130868055552</v>
      </c>
      <c r="R1935" s="3">
        <f t="shared" si="61"/>
        <v>2014</v>
      </c>
    </row>
    <row r="1936" spans="1:18" ht="60" x14ac:dyDescent="0.25">
      <c r="A1936" s="3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10" t="s">
        <v>8323</v>
      </c>
      <c r="P1936" s="3" t="s">
        <v>8327</v>
      </c>
      <c r="Q1936" s="11">
        <f t="shared" si="60"/>
        <v>40865.867141203707</v>
      </c>
      <c r="R1936" s="3">
        <f t="shared" si="61"/>
        <v>2011</v>
      </c>
    </row>
    <row r="1937" spans="1:18" ht="60" x14ac:dyDescent="0.25">
      <c r="A1937" s="3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10" t="s">
        <v>8323</v>
      </c>
      <c r="P1937" s="3" t="s">
        <v>8327</v>
      </c>
      <c r="Q1937" s="11">
        <f t="shared" si="60"/>
        <v>41773.932534722226</v>
      </c>
      <c r="R1937" s="3">
        <f t="shared" si="61"/>
        <v>2014</v>
      </c>
    </row>
    <row r="1938" spans="1:18" ht="60" x14ac:dyDescent="0.25">
      <c r="A1938" s="3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10" t="s">
        <v>8323</v>
      </c>
      <c r="P1938" s="3" t="s">
        <v>8327</v>
      </c>
      <c r="Q1938" s="11">
        <f t="shared" si="60"/>
        <v>40852.889699074076</v>
      </c>
      <c r="R1938" s="3">
        <f t="shared" si="61"/>
        <v>2011</v>
      </c>
    </row>
    <row r="1939" spans="1:18" ht="45" x14ac:dyDescent="0.25">
      <c r="A1939" s="3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10" t="s">
        <v>8323</v>
      </c>
      <c r="P1939" s="3" t="s">
        <v>8327</v>
      </c>
      <c r="Q1939" s="11">
        <f t="shared" si="60"/>
        <v>41059.118993055556</v>
      </c>
      <c r="R1939" s="3">
        <f t="shared" si="61"/>
        <v>2012</v>
      </c>
    </row>
    <row r="1940" spans="1:18" ht="60" x14ac:dyDescent="0.25">
      <c r="A1940" s="3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10" t="s">
        <v>8323</v>
      </c>
      <c r="P1940" s="3" t="s">
        <v>8327</v>
      </c>
      <c r="Q1940" s="11">
        <f t="shared" si="60"/>
        <v>41426.259618055556</v>
      </c>
      <c r="R1940" s="3">
        <f t="shared" si="61"/>
        <v>2013</v>
      </c>
    </row>
    <row r="1941" spans="1:18" ht="60" x14ac:dyDescent="0.25">
      <c r="A1941" s="3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10" t="s">
        <v>8323</v>
      </c>
      <c r="P1941" s="3" t="s">
        <v>8327</v>
      </c>
      <c r="Q1941" s="11">
        <f t="shared" si="60"/>
        <v>41313.985046296293</v>
      </c>
      <c r="R1941" s="3">
        <f t="shared" si="61"/>
        <v>2013</v>
      </c>
    </row>
    <row r="1942" spans="1:18" ht="45" x14ac:dyDescent="0.25">
      <c r="A1942" s="3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10" t="s">
        <v>8323</v>
      </c>
      <c r="P1942" s="3" t="s">
        <v>8327</v>
      </c>
      <c r="Q1942" s="11">
        <f t="shared" si="60"/>
        <v>40670.507326388892</v>
      </c>
      <c r="R1942" s="3">
        <f t="shared" si="61"/>
        <v>2011</v>
      </c>
    </row>
    <row r="1943" spans="1:18" ht="60" x14ac:dyDescent="0.25">
      <c r="A1943" s="3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10" t="s">
        <v>8317</v>
      </c>
      <c r="P1943" s="3" t="s">
        <v>8347</v>
      </c>
      <c r="Q1943" s="11">
        <f t="shared" si="60"/>
        <v>41744.290868055556</v>
      </c>
      <c r="R1943" s="3">
        <f t="shared" si="61"/>
        <v>2014</v>
      </c>
    </row>
    <row r="1944" spans="1:18" ht="60" x14ac:dyDescent="0.25">
      <c r="A1944" s="3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10" t="s">
        <v>8317</v>
      </c>
      <c r="P1944" s="3" t="s">
        <v>8347</v>
      </c>
      <c r="Q1944" s="11">
        <f t="shared" si="60"/>
        <v>40638.828009259261</v>
      </c>
      <c r="R1944" s="3">
        <f t="shared" si="61"/>
        <v>2011</v>
      </c>
    </row>
    <row r="1945" spans="1:18" ht="45" x14ac:dyDescent="0.25">
      <c r="A1945" s="3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10" t="s">
        <v>8317</v>
      </c>
      <c r="P1945" s="3" t="s">
        <v>8347</v>
      </c>
      <c r="Q1945" s="11">
        <f t="shared" si="60"/>
        <v>42548.269861111112</v>
      </c>
      <c r="R1945" s="3">
        <f t="shared" si="61"/>
        <v>2016</v>
      </c>
    </row>
    <row r="1946" spans="1:18" ht="60" x14ac:dyDescent="0.25">
      <c r="A1946" s="3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10" t="s">
        <v>8317</v>
      </c>
      <c r="P1946" s="3" t="s">
        <v>8347</v>
      </c>
      <c r="Q1946" s="11">
        <f t="shared" si="60"/>
        <v>41730.584374999999</v>
      </c>
      <c r="R1946" s="3">
        <f t="shared" si="61"/>
        <v>2014</v>
      </c>
    </row>
    <row r="1947" spans="1:18" ht="45" x14ac:dyDescent="0.25">
      <c r="A1947" s="3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10" t="s">
        <v>8317</v>
      </c>
      <c r="P1947" s="3" t="s">
        <v>8347</v>
      </c>
      <c r="Q1947" s="11">
        <f t="shared" si="60"/>
        <v>42157.251828703709</v>
      </c>
      <c r="R1947" s="3">
        <f t="shared" si="61"/>
        <v>2015</v>
      </c>
    </row>
    <row r="1948" spans="1:18" ht="60" x14ac:dyDescent="0.25">
      <c r="A1948" s="3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10" t="s">
        <v>8317</v>
      </c>
      <c r="P1948" s="3" t="s">
        <v>8347</v>
      </c>
      <c r="Q1948" s="11">
        <f t="shared" si="60"/>
        <v>41689.150011574071</v>
      </c>
      <c r="R1948" s="3">
        <f t="shared" si="61"/>
        <v>2014</v>
      </c>
    </row>
    <row r="1949" spans="1:18" ht="60" x14ac:dyDescent="0.25">
      <c r="A1949" s="3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10" t="s">
        <v>8317</v>
      </c>
      <c r="P1949" s="3" t="s">
        <v>8347</v>
      </c>
      <c r="Q1949" s="11">
        <f t="shared" si="60"/>
        <v>40102.918055555558</v>
      </c>
      <c r="R1949" s="3">
        <f t="shared" si="61"/>
        <v>2009</v>
      </c>
    </row>
    <row r="1950" spans="1:18" ht="30" x14ac:dyDescent="0.25">
      <c r="A1950" s="3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10" t="s">
        <v>8317</v>
      </c>
      <c r="P1950" s="3" t="s">
        <v>8347</v>
      </c>
      <c r="Q1950" s="11">
        <f t="shared" si="60"/>
        <v>42473.604270833333</v>
      </c>
      <c r="R1950" s="3">
        <f t="shared" si="61"/>
        <v>2016</v>
      </c>
    </row>
    <row r="1951" spans="1:18" ht="45" x14ac:dyDescent="0.25">
      <c r="A1951" s="3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10" t="s">
        <v>8317</v>
      </c>
      <c r="P1951" s="3" t="s">
        <v>8347</v>
      </c>
      <c r="Q1951" s="11">
        <f t="shared" si="60"/>
        <v>41800.423043981478</v>
      </c>
      <c r="R1951" s="3">
        <f t="shared" si="61"/>
        <v>2014</v>
      </c>
    </row>
    <row r="1952" spans="1:18" ht="45" x14ac:dyDescent="0.25">
      <c r="A1952" s="3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10" t="s">
        <v>8317</v>
      </c>
      <c r="P1952" s="3" t="s">
        <v>8347</v>
      </c>
      <c r="Q1952" s="11">
        <f t="shared" si="60"/>
        <v>40624.181400462963</v>
      </c>
      <c r="R1952" s="3">
        <f t="shared" si="61"/>
        <v>2011</v>
      </c>
    </row>
    <row r="1953" spans="1:18" ht="60" x14ac:dyDescent="0.25">
      <c r="A1953" s="3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10" t="s">
        <v>8317</v>
      </c>
      <c r="P1953" s="3" t="s">
        <v>8347</v>
      </c>
      <c r="Q1953" s="11">
        <f t="shared" si="60"/>
        <v>42651.420567129629</v>
      </c>
      <c r="R1953" s="3">
        <f t="shared" si="61"/>
        <v>2016</v>
      </c>
    </row>
    <row r="1954" spans="1:18" ht="60" x14ac:dyDescent="0.25">
      <c r="A1954" s="3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10" t="s">
        <v>8317</v>
      </c>
      <c r="P1954" s="3" t="s">
        <v>8347</v>
      </c>
      <c r="Q1954" s="11">
        <f t="shared" si="60"/>
        <v>41526.60665509259</v>
      </c>
      <c r="R1954" s="3">
        <f t="shared" si="61"/>
        <v>2013</v>
      </c>
    </row>
    <row r="1955" spans="1:18" ht="45" x14ac:dyDescent="0.25">
      <c r="A1955" s="3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10" t="s">
        <v>8317</v>
      </c>
      <c r="P1955" s="3" t="s">
        <v>8347</v>
      </c>
      <c r="Q1955" s="11">
        <f t="shared" si="60"/>
        <v>40941.199826388889</v>
      </c>
      <c r="R1955" s="3">
        <f t="shared" si="61"/>
        <v>2012</v>
      </c>
    </row>
    <row r="1956" spans="1:18" ht="30" x14ac:dyDescent="0.25">
      <c r="A1956" s="3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10" t="s">
        <v>8317</v>
      </c>
      <c r="P1956" s="3" t="s">
        <v>8347</v>
      </c>
      <c r="Q1956" s="11">
        <f t="shared" si="60"/>
        <v>42394.580740740741</v>
      </c>
      <c r="R1956" s="3">
        <f t="shared" si="61"/>
        <v>2016</v>
      </c>
    </row>
    <row r="1957" spans="1:18" ht="60" x14ac:dyDescent="0.25">
      <c r="A1957" s="3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10" t="s">
        <v>8317</v>
      </c>
      <c r="P1957" s="3" t="s">
        <v>8347</v>
      </c>
      <c r="Q1957" s="11">
        <f t="shared" si="60"/>
        <v>41020.271770833337</v>
      </c>
      <c r="R1957" s="3">
        <f t="shared" si="61"/>
        <v>2012</v>
      </c>
    </row>
    <row r="1958" spans="1:18" ht="60" x14ac:dyDescent="0.25">
      <c r="A1958" s="3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10" t="s">
        <v>8317</v>
      </c>
      <c r="P1958" s="3" t="s">
        <v>8347</v>
      </c>
      <c r="Q1958" s="11">
        <f t="shared" si="60"/>
        <v>42067.923668981486</v>
      </c>
      <c r="R1958" s="3">
        <f t="shared" si="61"/>
        <v>2015</v>
      </c>
    </row>
    <row r="1959" spans="1:18" ht="30" x14ac:dyDescent="0.25">
      <c r="A1959" s="3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10" t="s">
        <v>8317</v>
      </c>
      <c r="P1959" s="3" t="s">
        <v>8347</v>
      </c>
      <c r="Q1959" s="11">
        <f t="shared" si="60"/>
        <v>41179.098530092589</v>
      </c>
      <c r="R1959" s="3">
        <f t="shared" si="61"/>
        <v>2012</v>
      </c>
    </row>
    <row r="1960" spans="1:18" ht="60" x14ac:dyDescent="0.25">
      <c r="A1960" s="3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10" t="s">
        <v>8317</v>
      </c>
      <c r="P1960" s="3" t="s">
        <v>8347</v>
      </c>
      <c r="Q1960" s="11">
        <f t="shared" si="60"/>
        <v>41326.987974537034</v>
      </c>
      <c r="R1960" s="3">
        <f t="shared" si="61"/>
        <v>2013</v>
      </c>
    </row>
    <row r="1961" spans="1:18" ht="60" x14ac:dyDescent="0.25">
      <c r="A1961" s="3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10" t="s">
        <v>8317</v>
      </c>
      <c r="P1961" s="3" t="s">
        <v>8347</v>
      </c>
      <c r="Q1961" s="11">
        <f t="shared" si="60"/>
        <v>41871.845601851855</v>
      </c>
      <c r="R1961" s="3">
        <f t="shared" si="61"/>
        <v>2014</v>
      </c>
    </row>
    <row r="1962" spans="1:18" ht="60" x14ac:dyDescent="0.25">
      <c r="A1962" s="3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10" t="s">
        <v>8317</v>
      </c>
      <c r="P1962" s="3" t="s">
        <v>8347</v>
      </c>
      <c r="Q1962" s="11">
        <f t="shared" si="60"/>
        <v>41964.362743055557</v>
      </c>
      <c r="R1962" s="3">
        <f t="shared" si="61"/>
        <v>2014</v>
      </c>
    </row>
    <row r="1963" spans="1:18" ht="45" x14ac:dyDescent="0.25">
      <c r="A1963" s="3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10" t="s">
        <v>8317</v>
      </c>
      <c r="P1963" s="3" t="s">
        <v>8347</v>
      </c>
      <c r="Q1963" s="11">
        <f t="shared" si="60"/>
        <v>41148.194641203707</v>
      </c>
      <c r="R1963" s="3">
        <f t="shared" si="61"/>
        <v>2012</v>
      </c>
    </row>
    <row r="1964" spans="1:18" ht="60" x14ac:dyDescent="0.25">
      <c r="A1964" s="3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10" t="s">
        <v>8317</v>
      </c>
      <c r="P1964" s="3" t="s">
        <v>8347</v>
      </c>
      <c r="Q1964" s="11">
        <f t="shared" si="60"/>
        <v>41742.780509259261</v>
      </c>
      <c r="R1964" s="3">
        <f t="shared" si="61"/>
        <v>2014</v>
      </c>
    </row>
    <row r="1965" spans="1:18" ht="60" x14ac:dyDescent="0.25">
      <c r="A1965" s="3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10" t="s">
        <v>8317</v>
      </c>
      <c r="P1965" s="3" t="s">
        <v>8347</v>
      </c>
      <c r="Q1965" s="11">
        <f t="shared" si="60"/>
        <v>41863.429791666669</v>
      </c>
      <c r="R1965" s="3">
        <f t="shared" si="61"/>
        <v>2014</v>
      </c>
    </row>
    <row r="1966" spans="1:18" ht="45" x14ac:dyDescent="0.25">
      <c r="A1966" s="3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10" t="s">
        <v>8317</v>
      </c>
      <c r="P1966" s="3" t="s">
        <v>8347</v>
      </c>
      <c r="Q1966" s="11">
        <f t="shared" si="60"/>
        <v>42452.272824074069</v>
      </c>
      <c r="R1966" s="3">
        <f t="shared" si="61"/>
        <v>2016</v>
      </c>
    </row>
    <row r="1967" spans="1:18" ht="45" x14ac:dyDescent="0.25">
      <c r="A1967" s="3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10" t="s">
        <v>8317</v>
      </c>
      <c r="P1967" s="3" t="s">
        <v>8347</v>
      </c>
      <c r="Q1967" s="11">
        <f t="shared" si="60"/>
        <v>40898.089236111111</v>
      </c>
      <c r="R1967" s="3">
        <f t="shared" si="61"/>
        <v>2011</v>
      </c>
    </row>
    <row r="1968" spans="1:18" ht="60" x14ac:dyDescent="0.25">
      <c r="A1968" s="3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10" t="s">
        <v>8317</v>
      </c>
      <c r="P1968" s="3" t="s">
        <v>8347</v>
      </c>
      <c r="Q1968" s="11">
        <f t="shared" si="60"/>
        <v>41835.540486111109</v>
      </c>
      <c r="R1968" s="3">
        <f t="shared" si="61"/>
        <v>2014</v>
      </c>
    </row>
    <row r="1969" spans="1:18" ht="60" x14ac:dyDescent="0.25">
      <c r="A1969" s="3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10" t="s">
        <v>8317</v>
      </c>
      <c r="P1969" s="3" t="s">
        <v>8347</v>
      </c>
      <c r="Q1969" s="11">
        <f t="shared" si="60"/>
        <v>41730.663530092592</v>
      </c>
      <c r="R1969" s="3">
        <f t="shared" si="61"/>
        <v>2014</v>
      </c>
    </row>
    <row r="1970" spans="1:18" ht="45" x14ac:dyDescent="0.25">
      <c r="A1970" s="3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10" t="s">
        <v>8317</v>
      </c>
      <c r="P1970" s="3" t="s">
        <v>8347</v>
      </c>
      <c r="Q1970" s="11">
        <f t="shared" si="60"/>
        <v>42676.586979166663</v>
      </c>
      <c r="R1970" s="3">
        <f t="shared" si="61"/>
        <v>2016</v>
      </c>
    </row>
    <row r="1971" spans="1:18" ht="60" x14ac:dyDescent="0.25">
      <c r="A1971" s="3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10" t="s">
        <v>8317</v>
      </c>
      <c r="P1971" s="3" t="s">
        <v>8347</v>
      </c>
      <c r="Q1971" s="11">
        <f t="shared" si="60"/>
        <v>42557.792453703703</v>
      </c>
      <c r="R1971" s="3">
        <f t="shared" si="61"/>
        <v>2016</v>
      </c>
    </row>
    <row r="1972" spans="1:18" ht="45" x14ac:dyDescent="0.25">
      <c r="A1972" s="3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10" t="s">
        <v>8317</v>
      </c>
      <c r="P1972" s="3" t="s">
        <v>8347</v>
      </c>
      <c r="Q1972" s="11">
        <f t="shared" si="60"/>
        <v>41324.193298611113</v>
      </c>
      <c r="R1972" s="3">
        <f t="shared" si="61"/>
        <v>2013</v>
      </c>
    </row>
    <row r="1973" spans="1:18" ht="60" x14ac:dyDescent="0.25">
      <c r="A1973" s="3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10" t="s">
        <v>8317</v>
      </c>
      <c r="P1973" s="3" t="s">
        <v>8347</v>
      </c>
      <c r="Q1973" s="11">
        <f t="shared" si="60"/>
        <v>41561.500706018516</v>
      </c>
      <c r="R1973" s="3">
        <f t="shared" si="61"/>
        <v>2013</v>
      </c>
    </row>
    <row r="1974" spans="1:18" ht="60" x14ac:dyDescent="0.25">
      <c r="A1974" s="3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10" t="s">
        <v>8317</v>
      </c>
      <c r="P1974" s="3" t="s">
        <v>8347</v>
      </c>
      <c r="Q1974" s="11">
        <f t="shared" si="60"/>
        <v>41201.012083333335</v>
      </c>
      <c r="R1974" s="3">
        <f t="shared" si="61"/>
        <v>2012</v>
      </c>
    </row>
    <row r="1975" spans="1:18" ht="60" x14ac:dyDescent="0.25">
      <c r="A1975" s="3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10" t="s">
        <v>8317</v>
      </c>
      <c r="P1975" s="3" t="s">
        <v>8347</v>
      </c>
      <c r="Q1975" s="11">
        <f t="shared" si="60"/>
        <v>42549.722962962958</v>
      </c>
      <c r="R1975" s="3">
        <f t="shared" si="61"/>
        <v>2016</v>
      </c>
    </row>
    <row r="1976" spans="1:18" ht="60" x14ac:dyDescent="0.25">
      <c r="A1976" s="3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10" t="s">
        <v>8317</v>
      </c>
      <c r="P1976" s="3" t="s">
        <v>8347</v>
      </c>
      <c r="Q1976" s="11">
        <f t="shared" si="60"/>
        <v>41445.334131944444</v>
      </c>
      <c r="R1976" s="3">
        <f t="shared" si="61"/>
        <v>2013</v>
      </c>
    </row>
    <row r="1977" spans="1:18" ht="30" x14ac:dyDescent="0.25">
      <c r="A1977" s="3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10" t="s">
        <v>8317</v>
      </c>
      <c r="P1977" s="3" t="s">
        <v>8347</v>
      </c>
      <c r="Q1977" s="11">
        <f t="shared" si="60"/>
        <v>41313.755219907405</v>
      </c>
      <c r="R1977" s="3">
        <f t="shared" si="61"/>
        <v>2013</v>
      </c>
    </row>
    <row r="1978" spans="1:18" ht="30" x14ac:dyDescent="0.25">
      <c r="A1978" s="3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10" t="s">
        <v>8317</v>
      </c>
      <c r="P1978" s="3" t="s">
        <v>8347</v>
      </c>
      <c r="Q1978" s="11">
        <f t="shared" si="60"/>
        <v>41438.899594907409</v>
      </c>
      <c r="R1978" s="3">
        <f t="shared" si="61"/>
        <v>2013</v>
      </c>
    </row>
    <row r="1979" spans="1:18" ht="45" x14ac:dyDescent="0.25">
      <c r="A1979" s="3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10" t="s">
        <v>8317</v>
      </c>
      <c r="P1979" s="3" t="s">
        <v>8347</v>
      </c>
      <c r="Q1979" s="11">
        <f t="shared" si="60"/>
        <v>42311.216898148152</v>
      </c>
      <c r="R1979" s="3">
        <f t="shared" si="61"/>
        <v>2015</v>
      </c>
    </row>
    <row r="1980" spans="1:18" ht="60" x14ac:dyDescent="0.25">
      <c r="A1980" s="3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10" t="s">
        <v>8317</v>
      </c>
      <c r="P1980" s="3" t="s">
        <v>8347</v>
      </c>
      <c r="Q1980" s="11">
        <f t="shared" si="60"/>
        <v>41039.225601851853</v>
      </c>
      <c r="R1980" s="3">
        <f t="shared" si="61"/>
        <v>2012</v>
      </c>
    </row>
    <row r="1981" spans="1:18" ht="45" x14ac:dyDescent="0.25">
      <c r="A1981" s="3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10" t="s">
        <v>8317</v>
      </c>
      <c r="P1981" s="3" t="s">
        <v>8347</v>
      </c>
      <c r="Q1981" s="11">
        <f t="shared" si="60"/>
        <v>42290.460023148145</v>
      </c>
      <c r="R1981" s="3">
        <f t="shared" si="61"/>
        <v>2015</v>
      </c>
    </row>
    <row r="1982" spans="1:18" ht="30" x14ac:dyDescent="0.25">
      <c r="A1982" s="3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10" t="s">
        <v>8317</v>
      </c>
      <c r="P1982" s="3" t="s">
        <v>8347</v>
      </c>
      <c r="Q1982" s="11">
        <f t="shared" si="60"/>
        <v>42423.542384259257</v>
      </c>
      <c r="R1982" s="3">
        <f t="shared" si="61"/>
        <v>2016</v>
      </c>
    </row>
    <row r="1983" spans="1:18" ht="60" x14ac:dyDescent="0.25">
      <c r="A1983" s="3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10" t="s">
        <v>8336</v>
      </c>
      <c r="P1983" s="3" t="s">
        <v>8348</v>
      </c>
      <c r="Q1983" s="11">
        <f t="shared" si="60"/>
        <v>41799.725289351853</v>
      </c>
      <c r="R1983" s="3">
        <f t="shared" si="61"/>
        <v>2014</v>
      </c>
    </row>
    <row r="1984" spans="1:18" ht="45" x14ac:dyDescent="0.25">
      <c r="A1984" s="3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10" t="s">
        <v>8336</v>
      </c>
      <c r="P1984" s="3" t="s">
        <v>8348</v>
      </c>
      <c r="Q1984" s="11">
        <f t="shared" si="60"/>
        <v>42678.586655092593</v>
      </c>
      <c r="R1984" s="3">
        <f t="shared" si="61"/>
        <v>2016</v>
      </c>
    </row>
    <row r="1985" spans="1:18" ht="60" x14ac:dyDescent="0.25">
      <c r="A1985" s="3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10" t="s">
        <v>8336</v>
      </c>
      <c r="P1985" s="3" t="s">
        <v>8348</v>
      </c>
      <c r="Q1985" s="11">
        <f t="shared" si="60"/>
        <v>42593.011782407411</v>
      </c>
      <c r="R1985" s="3">
        <f t="shared" si="61"/>
        <v>2016</v>
      </c>
    </row>
    <row r="1986" spans="1:18" ht="60" x14ac:dyDescent="0.25">
      <c r="A1986" s="3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10" t="s">
        <v>8336</v>
      </c>
      <c r="P1986" s="3" t="s">
        <v>8348</v>
      </c>
      <c r="Q1986" s="11">
        <f t="shared" si="60"/>
        <v>41913.790289351848</v>
      </c>
      <c r="R1986" s="3">
        <f t="shared" si="61"/>
        <v>2014</v>
      </c>
    </row>
    <row r="1987" spans="1:18" ht="60" x14ac:dyDescent="0.25">
      <c r="A1987" s="3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10" t="s">
        <v>8336</v>
      </c>
      <c r="P1987" s="3" t="s">
        <v>8348</v>
      </c>
      <c r="Q1987" s="11">
        <f t="shared" ref="Q1987:Q2050" si="62">(((J1987/60)/60)/24)+DATE(1970,1,1)</f>
        <v>42555.698738425926</v>
      </c>
      <c r="R1987" s="3">
        <f t="shared" ref="R1987:R2050" si="63">YEAR(Q1987)</f>
        <v>2016</v>
      </c>
    </row>
    <row r="1988" spans="1:18" ht="60" x14ac:dyDescent="0.25">
      <c r="A1988" s="3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10" t="s">
        <v>8336</v>
      </c>
      <c r="P1988" s="3" t="s">
        <v>8348</v>
      </c>
      <c r="Q1988" s="11">
        <f t="shared" si="62"/>
        <v>42413.433831018512</v>
      </c>
      <c r="R1988" s="3">
        <f t="shared" si="63"/>
        <v>2016</v>
      </c>
    </row>
    <row r="1989" spans="1:18" ht="30" x14ac:dyDescent="0.25">
      <c r="A1989" s="3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10" t="s">
        <v>8336</v>
      </c>
      <c r="P1989" s="3" t="s">
        <v>8348</v>
      </c>
      <c r="Q1989" s="11">
        <f t="shared" si="62"/>
        <v>42034.639768518522</v>
      </c>
      <c r="R1989" s="3">
        <f t="shared" si="63"/>
        <v>2015</v>
      </c>
    </row>
    <row r="1990" spans="1:18" x14ac:dyDescent="0.25">
      <c r="A1990" s="3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10" t="s">
        <v>8336</v>
      </c>
      <c r="P1990" s="3" t="s">
        <v>8348</v>
      </c>
      <c r="Q1990" s="11">
        <f t="shared" si="62"/>
        <v>42206.763217592597</v>
      </c>
      <c r="R1990" s="3">
        <f t="shared" si="63"/>
        <v>2015</v>
      </c>
    </row>
    <row r="1991" spans="1:18" ht="45" x14ac:dyDescent="0.25">
      <c r="A1991" s="3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10" t="s">
        <v>8336</v>
      </c>
      <c r="P1991" s="3" t="s">
        <v>8348</v>
      </c>
      <c r="Q1991" s="11">
        <f t="shared" si="62"/>
        <v>42685.680648148147</v>
      </c>
      <c r="R1991" s="3">
        <f t="shared" si="63"/>
        <v>2016</v>
      </c>
    </row>
    <row r="1992" spans="1:18" ht="60" x14ac:dyDescent="0.25">
      <c r="A1992" s="3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10" t="s">
        <v>8336</v>
      </c>
      <c r="P1992" s="3" t="s">
        <v>8348</v>
      </c>
      <c r="Q1992" s="11">
        <f t="shared" si="62"/>
        <v>42398.195972222224</v>
      </c>
      <c r="R1992" s="3">
        <f t="shared" si="63"/>
        <v>2016</v>
      </c>
    </row>
    <row r="1993" spans="1:18" ht="30" x14ac:dyDescent="0.25">
      <c r="A1993" s="3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10" t="s">
        <v>8336</v>
      </c>
      <c r="P1993" s="3" t="s">
        <v>8348</v>
      </c>
      <c r="Q1993" s="11">
        <f t="shared" si="62"/>
        <v>42167.89335648148</v>
      </c>
      <c r="R1993" s="3">
        <f t="shared" si="63"/>
        <v>2015</v>
      </c>
    </row>
    <row r="1994" spans="1:18" ht="30" x14ac:dyDescent="0.25">
      <c r="A1994" s="3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10" t="s">
        <v>8336</v>
      </c>
      <c r="P1994" s="3" t="s">
        <v>8348</v>
      </c>
      <c r="Q1994" s="11">
        <f t="shared" si="62"/>
        <v>42023.143414351856</v>
      </c>
      <c r="R1994" s="3">
        <f t="shared" si="63"/>
        <v>2015</v>
      </c>
    </row>
    <row r="1995" spans="1:18" ht="60" x14ac:dyDescent="0.25">
      <c r="A1995" s="3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10" t="s">
        <v>8336</v>
      </c>
      <c r="P1995" s="3" t="s">
        <v>8348</v>
      </c>
      <c r="Q1995" s="11">
        <f t="shared" si="62"/>
        <v>42329.58839120371</v>
      </c>
      <c r="R1995" s="3">
        <f t="shared" si="63"/>
        <v>2015</v>
      </c>
    </row>
    <row r="1996" spans="1:18" ht="60" x14ac:dyDescent="0.25">
      <c r="A1996" s="3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10" t="s">
        <v>8336</v>
      </c>
      <c r="P1996" s="3" t="s">
        <v>8348</v>
      </c>
      <c r="Q1996" s="11">
        <f t="shared" si="62"/>
        <v>42651.006273148145</v>
      </c>
      <c r="R1996" s="3">
        <f t="shared" si="63"/>
        <v>2016</v>
      </c>
    </row>
    <row r="1997" spans="1:18" ht="60" x14ac:dyDescent="0.25">
      <c r="A1997" s="3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10" t="s">
        <v>8336</v>
      </c>
      <c r="P1997" s="3" t="s">
        <v>8348</v>
      </c>
      <c r="Q1997" s="11">
        <f t="shared" si="62"/>
        <v>42181.902037037042</v>
      </c>
      <c r="R1997" s="3">
        <f t="shared" si="63"/>
        <v>2015</v>
      </c>
    </row>
    <row r="1998" spans="1:18" ht="60" x14ac:dyDescent="0.25">
      <c r="A1998" s="3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10" t="s">
        <v>8336</v>
      </c>
      <c r="P1998" s="3" t="s">
        <v>8348</v>
      </c>
      <c r="Q1998" s="11">
        <f t="shared" si="62"/>
        <v>41800.819571759261</v>
      </c>
      <c r="R1998" s="3">
        <f t="shared" si="63"/>
        <v>2014</v>
      </c>
    </row>
    <row r="1999" spans="1:18" ht="60" x14ac:dyDescent="0.25">
      <c r="A1999" s="3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10" t="s">
        <v>8336</v>
      </c>
      <c r="P1999" s="3" t="s">
        <v>8348</v>
      </c>
      <c r="Q1999" s="11">
        <f t="shared" si="62"/>
        <v>41847.930694444447</v>
      </c>
      <c r="R1999" s="3">
        <f t="shared" si="63"/>
        <v>2014</v>
      </c>
    </row>
    <row r="2000" spans="1:18" ht="60" x14ac:dyDescent="0.25">
      <c r="A2000" s="3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10" t="s">
        <v>8336</v>
      </c>
      <c r="P2000" s="3" t="s">
        <v>8348</v>
      </c>
      <c r="Q2000" s="11">
        <f t="shared" si="62"/>
        <v>41807.118495370371</v>
      </c>
      <c r="R2000" s="3">
        <f t="shared" si="63"/>
        <v>2014</v>
      </c>
    </row>
    <row r="2001" spans="1:18" ht="45" x14ac:dyDescent="0.25">
      <c r="A2001" s="3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10" t="s">
        <v>8336</v>
      </c>
      <c r="P2001" s="3" t="s">
        <v>8348</v>
      </c>
      <c r="Q2001" s="11">
        <f t="shared" si="62"/>
        <v>41926.482731481483</v>
      </c>
      <c r="R2001" s="3">
        <f t="shared" si="63"/>
        <v>2014</v>
      </c>
    </row>
    <row r="2002" spans="1:18" ht="60" x14ac:dyDescent="0.25">
      <c r="A2002" s="3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10" t="s">
        <v>8336</v>
      </c>
      <c r="P2002" s="3" t="s">
        <v>8348</v>
      </c>
      <c r="Q2002" s="11">
        <f t="shared" si="62"/>
        <v>42345.951539351852</v>
      </c>
      <c r="R2002" s="3">
        <f t="shared" si="63"/>
        <v>2015</v>
      </c>
    </row>
    <row r="2003" spans="1:18" ht="45" x14ac:dyDescent="0.25">
      <c r="A2003" s="3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10" t="s">
        <v>8317</v>
      </c>
      <c r="P2003" s="3" t="s">
        <v>8347</v>
      </c>
      <c r="Q2003" s="11">
        <f t="shared" si="62"/>
        <v>42136.209675925929</v>
      </c>
      <c r="R2003" s="3">
        <f t="shared" si="63"/>
        <v>2015</v>
      </c>
    </row>
    <row r="2004" spans="1:18" ht="45" x14ac:dyDescent="0.25">
      <c r="A2004" s="3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10" t="s">
        <v>8317</v>
      </c>
      <c r="P2004" s="3" t="s">
        <v>8347</v>
      </c>
      <c r="Q2004" s="11">
        <f t="shared" si="62"/>
        <v>42728.71230324074</v>
      </c>
      <c r="R2004" s="3">
        <f t="shared" si="63"/>
        <v>2016</v>
      </c>
    </row>
    <row r="2005" spans="1:18" ht="60" x14ac:dyDescent="0.25">
      <c r="A2005" s="3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10" t="s">
        <v>8317</v>
      </c>
      <c r="P2005" s="3" t="s">
        <v>8347</v>
      </c>
      <c r="Q2005" s="11">
        <f t="shared" si="62"/>
        <v>40347.125601851854</v>
      </c>
      <c r="R2005" s="3">
        <f t="shared" si="63"/>
        <v>2010</v>
      </c>
    </row>
    <row r="2006" spans="1:18" ht="60" x14ac:dyDescent="0.25">
      <c r="A2006" s="3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10" t="s">
        <v>8317</v>
      </c>
      <c r="P2006" s="3" t="s">
        <v>8347</v>
      </c>
      <c r="Q2006" s="11">
        <f t="shared" si="62"/>
        <v>41800.604895833334</v>
      </c>
      <c r="R2006" s="3">
        <f t="shared" si="63"/>
        <v>2014</v>
      </c>
    </row>
    <row r="2007" spans="1:18" ht="60" x14ac:dyDescent="0.25">
      <c r="A2007" s="3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10" t="s">
        <v>8317</v>
      </c>
      <c r="P2007" s="3" t="s">
        <v>8347</v>
      </c>
      <c r="Q2007" s="11">
        <f t="shared" si="62"/>
        <v>41535.812708333331</v>
      </c>
      <c r="R2007" s="3">
        <f t="shared" si="63"/>
        <v>2013</v>
      </c>
    </row>
    <row r="2008" spans="1:18" ht="60" x14ac:dyDescent="0.25">
      <c r="A2008" s="3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10" t="s">
        <v>8317</v>
      </c>
      <c r="P2008" s="3" t="s">
        <v>8347</v>
      </c>
      <c r="Q2008" s="11">
        <f t="shared" si="62"/>
        <v>41941.500520833331</v>
      </c>
      <c r="R2008" s="3">
        <f t="shared" si="63"/>
        <v>2014</v>
      </c>
    </row>
    <row r="2009" spans="1:18" ht="60" x14ac:dyDescent="0.25">
      <c r="A2009" s="3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10" t="s">
        <v>8317</v>
      </c>
      <c r="P2009" s="3" t="s">
        <v>8347</v>
      </c>
      <c r="Q2009" s="11">
        <f t="shared" si="62"/>
        <v>40347.837800925925</v>
      </c>
      <c r="R2009" s="3">
        <f t="shared" si="63"/>
        <v>2010</v>
      </c>
    </row>
    <row r="2010" spans="1:18" ht="60" x14ac:dyDescent="0.25">
      <c r="A2010" s="3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10" t="s">
        <v>8317</v>
      </c>
      <c r="P2010" s="3" t="s">
        <v>8347</v>
      </c>
      <c r="Q2010" s="11">
        <f t="shared" si="62"/>
        <v>40761.604421296295</v>
      </c>
      <c r="R2010" s="3">
        <f t="shared" si="63"/>
        <v>2011</v>
      </c>
    </row>
    <row r="2011" spans="1:18" ht="60" x14ac:dyDescent="0.25">
      <c r="A2011" s="3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10" t="s">
        <v>8317</v>
      </c>
      <c r="P2011" s="3" t="s">
        <v>8347</v>
      </c>
      <c r="Q2011" s="11">
        <f t="shared" si="62"/>
        <v>42661.323414351849</v>
      </c>
      <c r="R2011" s="3">
        <f t="shared" si="63"/>
        <v>2016</v>
      </c>
    </row>
    <row r="2012" spans="1:18" ht="30" x14ac:dyDescent="0.25">
      <c r="A2012" s="3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10" t="s">
        <v>8317</v>
      </c>
      <c r="P2012" s="3" t="s">
        <v>8347</v>
      </c>
      <c r="Q2012" s="11">
        <f t="shared" si="62"/>
        <v>42570.996423611112</v>
      </c>
      <c r="R2012" s="3">
        <f t="shared" si="63"/>
        <v>2016</v>
      </c>
    </row>
    <row r="2013" spans="1:18" ht="45" x14ac:dyDescent="0.25">
      <c r="A2013" s="3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10" t="s">
        <v>8317</v>
      </c>
      <c r="P2013" s="3" t="s">
        <v>8347</v>
      </c>
      <c r="Q2013" s="11">
        <f t="shared" si="62"/>
        <v>42347.358483796299</v>
      </c>
      <c r="R2013" s="3">
        <f t="shared" si="63"/>
        <v>2015</v>
      </c>
    </row>
    <row r="2014" spans="1:18" ht="45" x14ac:dyDescent="0.25">
      <c r="A2014" s="3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10" t="s">
        <v>8317</v>
      </c>
      <c r="P2014" s="3" t="s">
        <v>8347</v>
      </c>
      <c r="Q2014" s="11">
        <f t="shared" si="62"/>
        <v>42010.822233796294</v>
      </c>
      <c r="R2014" s="3">
        <f t="shared" si="63"/>
        <v>2015</v>
      </c>
    </row>
    <row r="2015" spans="1:18" ht="60" x14ac:dyDescent="0.25">
      <c r="A2015" s="3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10" t="s">
        <v>8317</v>
      </c>
      <c r="P2015" s="3" t="s">
        <v>8347</v>
      </c>
      <c r="Q2015" s="11">
        <f t="shared" si="62"/>
        <v>42499.960810185185</v>
      </c>
      <c r="R2015" s="3">
        <f t="shared" si="63"/>
        <v>2016</v>
      </c>
    </row>
    <row r="2016" spans="1:18" ht="45" x14ac:dyDescent="0.25">
      <c r="A2016" s="3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10" t="s">
        <v>8317</v>
      </c>
      <c r="P2016" s="3" t="s">
        <v>8347</v>
      </c>
      <c r="Q2016" s="11">
        <f t="shared" si="62"/>
        <v>41324.214571759258</v>
      </c>
      <c r="R2016" s="3">
        <f t="shared" si="63"/>
        <v>2013</v>
      </c>
    </row>
    <row r="2017" spans="1:18" ht="45" x14ac:dyDescent="0.25">
      <c r="A2017" s="3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10" t="s">
        <v>8317</v>
      </c>
      <c r="P2017" s="3" t="s">
        <v>8347</v>
      </c>
      <c r="Q2017" s="11">
        <f t="shared" si="62"/>
        <v>40765.876886574071</v>
      </c>
      <c r="R2017" s="3">
        <f t="shared" si="63"/>
        <v>2011</v>
      </c>
    </row>
    <row r="2018" spans="1:18" ht="30" x14ac:dyDescent="0.25">
      <c r="A2018" s="3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10" t="s">
        <v>8317</v>
      </c>
      <c r="P2018" s="3" t="s">
        <v>8347</v>
      </c>
      <c r="Q2018" s="11">
        <f t="shared" si="62"/>
        <v>41312.88077546296</v>
      </c>
      <c r="R2018" s="3">
        <f t="shared" si="63"/>
        <v>2013</v>
      </c>
    </row>
    <row r="2019" spans="1:18" ht="60" x14ac:dyDescent="0.25">
      <c r="A2019" s="3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10" t="s">
        <v>8317</v>
      </c>
      <c r="P2019" s="3" t="s">
        <v>8347</v>
      </c>
      <c r="Q2019" s="11">
        <f t="shared" si="62"/>
        <v>40961.057349537034</v>
      </c>
      <c r="R2019" s="3">
        <f t="shared" si="63"/>
        <v>2012</v>
      </c>
    </row>
    <row r="2020" spans="1:18" ht="60" x14ac:dyDescent="0.25">
      <c r="A2020" s="3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10" t="s">
        <v>8317</v>
      </c>
      <c r="P2020" s="3" t="s">
        <v>8347</v>
      </c>
      <c r="Q2020" s="11">
        <f t="shared" si="62"/>
        <v>42199.365844907406</v>
      </c>
      <c r="R2020" s="3">
        <f t="shared" si="63"/>
        <v>2015</v>
      </c>
    </row>
    <row r="2021" spans="1:18" ht="60" x14ac:dyDescent="0.25">
      <c r="A2021" s="3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10" t="s">
        <v>8317</v>
      </c>
      <c r="P2021" s="3" t="s">
        <v>8347</v>
      </c>
      <c r="Q2021" s="11">
        <f t="shared" si="62"/>
        <v>42605.70857638889</v>
      </c>
      <c r="R2021" s="3">
        <f t="shared" si="63"/>
        <v>2016</v>
      </c>
    </row>
    <row r="2022" spans="1:18" ht="60" x14ac:dyDescent="0.25">
      <c r="A2022" s="3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10" t="s">
        <v>8317</v>
      </c>
      <c r="P2022" s="3" t="s">
        <v>8347</v>
      </c>
      <c r="Q2022" s="11">
        <f t="shared" si="62"/>
        <v>41737.097499999996</v>
      </c>
      <c r="R2022" s="3">
        <f t="shared" si="63"/>
        <v>2014</v>
      </c>
    </row>
    <row r="2023" spans="1:18" ht="60" x14ac:dyDescent="0.25">
      <c r="A2023" s="3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10" t="s">
        <v>8317</v>
      </c>
      <c r="P2023" s="3" t="s">
        <v>8347</v>
      </c>
      <c r="Q2023" s="11">
        <f t="shared" si="62"/>
        <v>41861.070567129631</v>
      </c>
      <c r="R2023" s="3">
        <f t="shared" si="63"/>
        <v>2014</v>
      </c>
    </row>
    <row r="2024" spans="1:18" ht="60" x14ac:dyDescent="0.25">
      <c r="A2024" s="3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10" t="s">
        <v>8317</v>
      </c>
      <c r="P2024" s="3" t="s">
        <v>8347</v>
      </c>
      <c r="Q2024" s="11">
        <f t="shared" si="62"/>
        <v>42502.569120370375</v>
      </c>
      <c r="R2024" s="3">
        <f t="shared" si="63"/>
        <v>2016</v>
      </c>
    </row>
    <row r="2025" spans="1:18" ht="60" x14ac:dyDescent="0.25">
      <c r="A2025" s="3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10" t="s">
        <v>8317</v>
      </c>
      <c r="P2025" s="3" t="s">
        <v>8347</v>
      </c>
      <c r="Q2025" s="11">
        <f t="shared" si="62"/>
        <v>42136.420752314814</v>
      </c>
      <c r="R2025" s="3">
        <f t="shared" si="63"/>
        <v>2015</v>
      </c>
    </row>
    <row r="2026" spans="1:18" ht="60" x14ac:dyDescent="0.25">
      <c r="A2026" s="3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10" t="s">
        <v>8317</v>
      </c>
      <c r="P2026" s="3" t="s">
        <v>8347</v>
      </c>
      <c r="Q2026" s="11">
        <f t="shared" si="62"/>
        <v>41099.966944444444</v>
      </c>
      <c r="R2026" s="3">
        <f t="shared" si="63"/>
        <v>2012</v>
      </c>
    </row>
    <row r="2027" spans="1:18" ht="60" x14ac:dyDescent="0.25">
      <c r="A2027" s="3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10" t="s">
        <v>8317</v>
      </c>
      <c r="P2027" s="3" t="s">
        <v>8347</v>
      </c>
      <c r="Q2027" s="11">
        <f t="shared" si="62"/>
        <v>42136.184560185182</v>
      </c>
      <c r="R2027" s="3">
        <f t="shared" si="63"/>
        <v>2015</v>
      </c>
    </row>
    <row r="2028" spans="1:18" ht="30" x14ac:dyDescent="0.25">
      <c r="A2028" s="3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10" t="s">
        <v>8317</v>
      </c>
      <c r="P2028" s="3" t="s">
        <v>8347</v>
      </c>
      <c r="Q2028" s="11">
        <f t="shared" si="62"/>
        <v>41704.735937500001</v>
      </c>
      <c r="R2028" s="3">
        <f t="shared" si="63"/>
        <v>2014</v>
      </c>
    </row>
    <row r="2029" spans="1:18" ht="45" x14ac:dyDescent="0.25">
      <c r="A2029" s="3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10" t="s">
        <v>8317</v>
      </c>
      <c r="P2029" s="3" t="s">
        <v>8347</v>
      </c>
      <c r="Q2029" s="11">
        <f t="shared" si="62"/>
        <v>42048.813877314817</v>
      </c>
      <c r="R2029" s="3">
        <f t="shared" si="63"/>
        <v>2015</v>
      </c>
    </row>
    <row r="2030" spans="1:18" ht="30" x14ac:dyDescent="0.25">
      <c r="A2030" s="3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10" t="s">
        <v>8317</v>
      </c>
      <c r="P2030" s="3" t="s">
        <v>8347</v>
      </c>
      <c r="Q2030" s="11">
        <f t="shared" si="62"/>
        <v>40215.919050925928</v>
      </c>
      <c r="R2030" s="3">
        <f t="shared" si="63"/>
        <v>2010</v>
      </c>
    </row>
    <row r="2031" spans="1:18" ht="45" x14ac:dyDescent="0.25">
      <c r="A2031" s="3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10" t="s">
        <v>8317</v>
      </c>
      <c r="P2031" s="3" t="s">
        <v>8347</v>
      </c>
      <c r="Q2031" s="11">
        <f t="shared" si="62"/>
        <v>41848.021770833337</v>
      </c>
      <c r="R2031" s="3">
        <f t="shared" si="63"/>
        <v>2014</v>
      </c>
    </row>
    <row r="2032" spans="1:18" ht="45" x14ac:dyDescent="0.25">
      <c r="A2032" s="3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10" t="s">
        <v>8317</v>
      </c>
      <c r="P2032" s="3" t="s">
        <v>8347</v>
      </c>
      <c r="Q2032" s="11">
        <f t="shared" si="62"/>
        <v>41212.996481481481</v>
      </c>
      <c r="R2032" s="3">
        <f t="shared" si="63"/>
        <v>2012</v>
      </c>
    </row>
    <row r="2033" spans="1:18" ht="45" x14ac:dyDescent="0.25">
      <c r="A2033" s="3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10" t="s">
        <v>8317</v>
      </c>
      <c r="P2033" s="3" t="s">
        <v>8347</v>
      </c>
      <c r="Q2033" s="11">
        <f t="shared" si="62"/>
        <v>41975.329317129625</v>
      </c>
      <c r="R2033" s="3">
        <f t="shared" si="63"/>
        <v>2014</v>
      </c>
    </row>
    <row r="2034" spans="1:18" ht="60" x14ac:dyDescent="0.25">
      <c r="A2034" s="3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10" t="s">
        <v>8317</v>
      </c>
      <c r="P2034" s="3" t="s">
        <v>8347</v>
      </c>
      <c r="Q2034" s="11">
        <f t="shared" si="62"/>
        <v>42689.565671296295</v>
      </c>
      <c r="R2034" s="3">
        <f t="shared" si="63"/>
        <v>2016</v>
      </c>
    </row>
    <row r="2035" spans="1:18" ht="60" x14ac:dyDescent="0.25">
      <c r="A2035" s="3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10" t="s">
        <v>8317</v>
      </c>
      <c r="P2035" s="3" t="s">
        <v>8347</v>
      </c>
      <c r="Q2035" s="11">
        <f t="shared" si="62"/>
        <v>41725.082384259258</v>
      </c>
      <c r="R2035" s="3">
        <f t="shared" si="63"/>
        <v>2014</v>
      </c>
    </row>
    <row r="2036" spans="1:18" ht="60" x14ac:dyDescent="0.25">
      <c r="A2036" s="3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10" t="s">
        <v>8317</v>
      </c>
      <c r="P2036" s="3" t="s">
        <v>8347</v>
      </c>
      <c r="Q2036" s="11">
        <f t="shared" si="62"/>
        <v>42076.130011574074</v>
      </c>
      <c r="R2036" s="3">
        <f t="shared" si="63"/>
        <v>2015</v>
      </c>
    </row>
    <row r="2037" spans="1:18" ht="60" x14ac:dyDescent="0.25">
      <c r="A2037" s="3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10" t="s">
        <v>8317</v>
      </c>
      <c r="P2037" s="3" t="s">
        <v>8347</v>
      </c>
      <c r="Q2037" s="11">
        <f t="shared" si="62"/>
        <v>42311.625081018516</v>
      </c>
      <c r="R2037" s="3">
        <f t="shared" si="63"/>
        <v>2015</v>
      </c>
    </row>
    <row r="2038" spans="1:18" ht="60" x14ac:dyDescent="0.25">
      <c r="A2038" s="3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10" t="s">
        <v>8317</v>
      </c>
      <c r="P2038" s="3" t="s">
        <v>8347</v>
      </c>
      <c r="Q2038" s="11">
        <f t="shared" si="62"/>
        <v>41738.864803240744</v>
      </c>
      <c r="R2038" s="3">
        <f t="shared" si="63"/>
        <v>2014</v>
      </c>
    </row>
    <row r="2039" spans="1:18" ht="45" x14ac:dyDescent="0.25">
      <c r="A2039" s="3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10" t="s">
        <v>8317</v>
      </c>
      <c r="P2039" s="3" t="s">
        <v>8347</v>
      </c>
      <c r="Q2039" s="11">
        <f t="shared" si="62"/>
        <v>41578.210104166668</v>
      </c>
      <c r="R2039" s="3">
        <f t="shared" si="63"/>
        <v>2013</v>
      </c>
    </row>
    <row r="2040" spans="1:18" ht="60" x14ac:dyDescent="0.25">
      <c r="A2040" s="3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10" t="s">
        <v>8317</v>
      </c>
      <c r="P2040" s="3" t="s">
        <v>8347</v>
      </c>
      <c r="Q2040" s="11">
        <f t="shared" si="62"/>
        <v>41424.27107638889</v>
      </c>
      <c r="R2040" s="3">
        <f t="shared" si="63"/>
        <v>2013</v>
      </c>
    </row>
    <row r="2041" spans="1:18" ht="45" x14ac:dyDescent="0.25">
      <c r="A2041" s="3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10" t="s">
        <v>8317</v>
      </c>
      <c r="P2041" s="3" t="s">
        <v>8347</v>
      </c>
      <c r="Q2041" s="11">
        <f t="shared" si="62"/>
        <v>42675.438946759255</v>
      </c>
      <c r="R2041" s="3">
        <f t="shared" si="63"/>
        <v>2016</v>
      </c>
    </row>
    <row r="2042" spans="1:18" ht="30" x14ac:dyDescent="0.25">
      <c r="A2042" s="3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10" t="s">
        <v>8317</v>
      </c>
      <c r="P2042" s="3" t="s">
        <v>8347</v>
      </c>
      <c r="Q2042" s="11">
        <f t="shared" si="62"/>
        <v>41578.927118055559</v>
      </c>
      <c r="R2042" s="3">
        <f t="shared" si="63"/>
        <v>2013</v>
      </c>
    </row>
    <row r="2043" spans="1:18" ht="60" x14ac:dyDescent="0.25">
      <c r="A2043" s="3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10" t="s">
        <v>8317</v>
      </c>
      <c r="P2043" s="3" t="s">
        <v>8347</v>
      </c>
      <c r="Q2043" s="11">
        <f t="shared" si="62"/>
        <v>42654.525775462964</v>
      </c>
      <c r="R2043" s="3">
        <f t="shared" si="63"/>
        <v>2016</v>
      </c>
    </row>
    <row r="2044" spans="1:18" ht="45" x14ac:dyDescent="0.25">
      <c r="A2044" s="3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10" t="s">
        <v>8317</v>
      </c>
      <c r="P2044" s="3" t="s">
        <v>8347</v>
      </c>
      <c r="Q2044" s="11">
        <f t="shared" si="62"/>
        <v>42331.708032407405</v>
      </c>
      <c r="R2044" s="3">
        <f t="shared" si="63"/>
        <v>2015</v>
      </c>
    </row>
    <row r="2045" spans="1:18" ht="60" x14ac:dyDescent="0.25">
      <c r="A2045" s="3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10" t="s">
        <v>8317</v>
      </c>
      <c r="P2045" s="3" t="s">
        <v>8347</v>
      </c>
      <c r="Q2045" s="11">
        <f t="shared" si="62"/>
        <v>42661.176817129628</v>
      </c>
      <c r="R2045" s="3">
        <f t="shared" si="63"/>
        <v>2016</v>
      </c>
    </row>
    <row r="2046" spans="1:18" ht="60" x14ac:dyDescent="0.25">
      <c r="A2046" s="3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10" t="s">
        <v>8317</v>
      </c>
      <c r="P2046" s="3" t="s">
        <v>8347</v>
      </c>
      <c r="Q2046" s="11">
        <f t="shared" si="62"/>
        <v>42138.684189814812</v>
      </c>
      <c r="R2046" s="3">
        <f t="shared" si="63"/>
        <v>2015</v>
      </c>
    </row>
    <row r="2047" spans="1:18" ht="60" x14ac:dyDescent="0.25">
      <c r="A2047" s="3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10" t="s">
        <v>8317</v>
      </c>
      <c r="P2047" s="3" t="s">
        <v>8347</v>
      </c>
      <c r="Q2047" s="11">
        <f t="shared" si="62"/>
        <v>41069.088506944441</v>
      </c>
      <c r="R2047" s="3">
        <f t="shared" si="63"/>
        <v>2012</v>
      </c>
    </row>
    <row r="2048" spans="1:18" ht="60" x14ac:dyDescent="0.25">
      <c r="A2048" s="3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10" t="s">
        <v>8317</v>
      </c>
      <c r="P2048" s="3" t="s">
        <v>8347</v>
      </c>
      <c r="Q2048" s="11">
        <f t="shared" si="62"/>
        <v>41387.171805555554</v>
      </c>
      <c r="R2048" s="3">
        <f t="shared" si="63"/>
        <v>2013</v>
      </c>
    </row>
    <row r="2049" spans="1:18" ht="60" x14ac:dyDescent="0.25">
      <c r="A2049" s="3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10" t="s">
        <v>8317</v>
      </c>
      <c r="P2049" s="3" t="s">
        <v>8347</v>
      </c>
      <c r="Q2049" s="11">
        <f t="shared" si="62"/>
        <v>42081.903587962966</v>
      </c>
      <c r="R2049" s="3">
        <f t="shared" si="63"/>
        <v>2015</v>
      </c>
    </row>
    <row r="2050" spans="1:18" ht="60" x14ac:dyDescent="0.25">
      <c r="A2050" s="3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10" t="s">
        <v>8317</v>
      </c>
      <c r="P2050" s="3" t="s">
        <v>8347</v>
      </c>
      <c r="Q2050" s="11">
        <f t="shared" si="62"/>
        <v>41387.651516203703</v>
      </c>
      <c r="R2050" s="3">
        <f t="shared" si="63"/>
        <v>2013</v>
      </c>
    </row>
    <row r="2051" spans="1:18" ht="30" x14ac:dyDescent="0.25">
      <c r="A2051" s="3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10" t="s">
        <v>8317</v>
      </c>
      <c r="P2051" s="3" t="s">
        <v>8347</v>
      </c>
      <c r="Q2051" s="11">
        <f t="shared" ref="Q2051:Q2114" si="64">(((J2051/60)/60)/24)+DATE(1970,1,1)</f>
        <v>41575.527349537035</v>
      </c>
      <c r="R2051" s="3">
        <f t="shared" ref="R2051:R2114" si="65">YEAR(Q2051)</f>
        <v>2013</v>
      </c>
    </row>
    <row r="2052" spans="1:18" ht="60" x14ac:dyDescent="0.25">
      <c r="A2052" s="3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10" t="s">
        <v>8317</v>
      </c>
      <c r="P2052" s="3" t="s">
        <v>8347</v>
      </c>
      <c r="Q2052" s="11">
        <f t="shared" si="64"/>
        <v>42115.071504629625</v>
      </c>
      <c r="R2052" s="3">
        <f t="shared" si="65"/>
        <v>2015</v>
      </c>
    </row>
    <row r="2053" spans="1:18" ht="60" x14ac:dyDescent="0.25">
      <c r="A2053" s="3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10" t="s">
        <v>8317</v>
      </c>
      <c r="P2053" s="3" t="s">
        <v>8347</v>
      </c>
      <c r="Q2053" s="11">
        <f t="shared" si="64"/>
        <v>41604.022418981483</v>
      </c>
      <c r="R2053" s="3">
        <f t="shared" si="65"/>
        <v>2013</v>
      </c>
    </row>
    <row r="2054" spans="1:18" ht="60" x14ac:dyDescent="0.25">
      <c r="A2054" s="3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10" t="s">
        <v>8317</v>
      </c>
      <c r="P2054" s="3" t="s">
        <v>8347</v>
      </c>
      <c r="Q2054" s="11">
        <f t="shared" si="64"/>
        <v>42375.08394675926</v>
      </c>
      <c r="R2054" s="3">
        <f t="shared" si="65"/>
        <v>2016</v>
      </c>
    </row>
    <row r="2055" spans="1:18" ht="60" x14ac:dyDescent="0.25">
      <c r="A2055" s="3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10" t="s">
        <v>8317</v>
      </c>
      <c r="P2055" s="3" t="s">
        <v>8347</v>
      </c>
      <c r="Q2055" s="11">
        <f t="shared" si="64"/>
        <v>42303.617488425924</v>
      </c>
      <c r="R2055" s="3">
        <f t="shared" si="65"/>
        <v>2015</v>
      </c>
    </row>
    <row r="2056" spans="1:18" ht="60" x14ac:dyDescent="0.25">
      <c r="A2056" s="3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10" t="s">
        <v>8317</v>
      </c>
      <c r="P2056" s="3" t="s">
        <v>8347</v>
      </c>
      <c r="Q2056" s="11">
        <f t="shared" si="64"/>
        <v>41731.520949074074</v>
      </c>
      <c r="R2056" s="3">
        <f t="shared" si="65"/>
        <v>2014</v>
      </c>
    </row>
    <row r="2057" spans="1:18" ht="60" x14ac:dyDescent="0.25">
      <c r="A2057" s="3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10" t="s">
        <v>8317</v>
      </c>
      <c r="P2057" s="3" t="s">
        <v>8347</v>
      </c>
      <c r="Q2057" s="11">
        <f t="shared" si="64"/>
        <v>41946.674108796295</v>
      </c>
      <c r="R2057" s="3">
        <f t="shared" si="65"/>
        <v>2014</v>
      </c>
    </row>
    <row r="2058" spans="1:18" ht="45" x14ac:dyDescent="0.25">
      <c r="A2058" s="3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10" t="s">
        <v>8317</v>
      </c>
      <c r="P2058" s="3" t="s">
        <v>8347</v>
      </c>
      <c r="Q2058" s="11">
        <f t="shared" si="64"/>
        <v>41351.76090277778</v>
      </c>
      <c r="R2058" s="3">
        <f t="shared" si="65"/>
        <v>2013</v>
      </c>
    </row>
    <row r="2059" spans="1:18" ht="60" x14ac:dyDescent="0.25">
      <c r="A2059" s="3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10" t="s">
        <v>8317</v>
      </c>
      <c r="P2059" s="3" t="s">
        <v>8347</v>
      </c>
      <c r="Q2059" s="11">
        <f t="shared" si="64"/>
        <v>42396.494583333333</v>
      </c>
      <c r="R2059" s="3">
        <f t="shared" si="65"/>
        <v>2016</v>
      </c>
    </row>
    <row r="2060" spans="1:18" ht="30" x14ac:dyDescent="0.25">
      <c r="A2060" s="3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10" t="s">
        <v>8317</v>
      </c>
      <c r="P2060" s="3" t="s">
        <v>8347</v>
      </c>
      <c r="Q2060" s="11">
        <f t="shared" si="64"/>
        <v>42026.370717592596</v>
      </c>
      <c r="R2060" s="3">
        <f t="shared" si="65"/>
        <v>2015</v>
      </c>
    </row>
    <row r="2061" spans="1:18" ht="60" x14ac:dyDescent="0.25">
      <c r="A2061" s="3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10" t="s">
        <v>8317</v>
      </c>
      <c r="P2061" s="3" t="s">
        <v>8347</v>
      </c>
      <c r="Q2061" s="11">
        <f t="shared" si="64"/>
        <v>42361.602476851855</v>
      </c>
      <c r="R2061" s="3">
        <f t="shared" si="65"/>
        <v>2015</v>
      </c>
    </row>
    <row r="2062" spans="1:18" ht="60" x14ac:dyDescent="0.25">
      <c r="A2062" s="3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10" t="s">
        <v>8317</v>
      </c>
      <c r="P2062" s="3" t="s">
        <v>8347</v>
      </c>
      <c r="Q2062" s="11">
        <f t="shared" si="64"/>
        <v>41783.642939814818</v>
      </c>
      <c r="R2062" s="3">
        <f t="shared" si="65"/>
        <v>2014</v>
      </c>
    </row>
    <row r="2063" spans="1:18" ht="60" x14ac:dyDescent="0.25">
      <c r="A2063" s="3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10" t="s">
        <v>8317</v>
      </c>
      <c r="P2063" s="3" t="s">
        <v>8347</v>
      </c>
      <c r="Q2063" s="11">
        <f t="shared" si="64"/>
        <v>42705.764513888891</v>
      </c>
      <c r="R2063" s="3">
        <f t="shared" si="65"/>
        <v>2016</v>
      </c>
    </row>
    <row r="2064" spans="1:18" ht="60" x14ac:dyDescent="0.25">
      <c r="A2064" s="3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10" t="s">
        <v>8317</v>
      </c>
      <c r="P2064" s="3" t="s">
        <v>8347</v>
      </c>
      <c r="Q2064" s="11">
        <f t="shared" si="64"/>
        <v>42423.3830787037</v>
      </c>
      <c r="R2064" s="3">
        <f t="shared" si="65"/>
        <v>2016</v>
      </c>
    </row>
    <row r="2065" spans="1:18" ht="45" x14ac:dyDescent="0.25">
      <c r="A2065" s="3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10" t="s">
        <v>8317</v>
      </c>
      <c r="P2065" s="3" t="s">
        <v>8347</v>
      </c>
      <c r="Q2065" s="11">
        <f t="shared" si="64"/>
        <v>42472.73265046296</v>
      </c>
      <c r="R2065" s="3">
        <f t="shared" si="65"/>
        <v>2016</v>
      </c>
    </row>
    <row r="2066" spans="1:18" ht="60" x14ac:dyDescent="0.25">
      <c r="A2066" s="3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10" t="s">
        <v>8317</v>
      </c>
      <c r="P2066" s="3" t="s">
        <v>8347</v>
      </c>
      <c r="Q2066" s="11">
        <f t="shared" si="64"/>
        <v>41389.364849537036</v>
      </c>
      <c r="R2066" s="3">
        <f t="shared" si="65"/>
        <v>2013</v>
      </c>
    </row>
    <row r="2067" spans="1:18" ht="60" x14ac:dyDescent="0.25">
      <c r="A2067" s="3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10" t="s">
        <v>8317</v>
      </c>
      <c r="P2067" s="3" t="s">
        <v>8347</v>
      </c>
      <c r="Q2067" s="11">
        <f t="shared" si="64"/>
        <v>41603.333668981482</v>
      </c>
      <c r="R2067" s="3">
        <f t="shared" si="65"/>
        <v>2013</v>
      </c>
    </row>
    <row r="2068" spans="1:18" ht="45" x14ac:dyDescent="0.25">
      <c r="A2068" s="3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10" t="s">
        <v>8317</v>
      </c>
      <c r="P2068" s="3" t="s">
        <v>8347</v>
      </c>
      <c r="Q2068" s="11">
        <f t="shared" si="64"/>
        <v>41844.771793981483</v>
      </c>
      <c r="R2068" s="3">
        <f t="shared" si="65"/>
        <v>2014</v>
      </c>
    </row>
    <row r="2069" spans="1:18" ht="45" x14ac:dyDescent="0.25">
      <c r="A2069" s="3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10" t="s">
        <v>8317</v>
      </c>
      <c r="P2069" s="3" t="s">
        <v>8347</v>
      </c>
      <c r="Q2069" s="11">
        <f t="shared" si="64"/>
        <v>42115.853888888887</v>
      </c>
      <c r="R2069" s="3">
        <f t="shared" si="65"/>
        <v>2015</v>
      </c>
    </row>
    <row r="2070" spans="1:18" ht="60" x14ac:dyDescent="0.25">
      <c r="A2070" s="3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10" t="s">
        <v>8317</v>
      </c>
      <c r="P2070" s="3" t="s">
        <v>8347</v>
      </c>
      <c r="Q2070" s="11">
        <f t="shared" si="64"/>
        <v>42633.841608796298</v>
      </c>
      <c r="R2070" s="3">
        <f t="shared" si="65"/>
        <v>2016</v>
      </c>
    </row>
    <row r="2071" spans="1:18" ht="60" x14ac:dyDescent="0.25">
      <c r="A2071" s="3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10" t="s">
        <v>8317</v>
      </c>
      <c r="P2071" s="3" t="s">
        <v>8347</v>
      </c>
      <c r="Q2071" s="11">
        <f t="shared" si="64"/>
        <v>42340.972118055557</v>
      </c>
      <c r="R2071" s="3">
        <f t="shared" si="65"/>
        <v>2015</v>
      </c>
    </row>
    <row r="2072" spans="1:18" ht="60" x14ac:dyDescent="0.25">
      <c r="A2072" s="3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10" t="s">
        <v>8317</v>
      </c>
      <c r="P2072" s="3" t="s">
        <v>8347</v>
      </c>
      <c r="Q2072" s="11">
        <f t="shared" si="64"/>
        <v>42519.6565162037</v>
      </c>
      <c r="R2072" s="3">
        <f t="shared" si="65"/>
        <v>2016</v>
      </c>
    </row>
    <row r="2073" spans="1:18" ht="60" x14ac:dyDescent="0.25">
      <c r="A2073" s="3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10" t="s">
        <v>8317</v>
      </c>
      <c r="P2073" s="3" t="s">
        <v>8347</v>
      </c>
      <c r="Q2073" s="11">
        <f t="shared" si="64"/>
        <v>42600.278749999998</v>
      </c>
      <c r="R2073" s="3">
        <f t="shared" si="65"/>
        <v>2016</v>
      </c>
    </row>
    <row r="2074" spans="1:18" ht="60" x14ac:dyDescent="0.25">
      <c r="A2074" s="3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10" t="s">
        <v>8317</v>
      </c>
      <c r="P2074" s="3" t="s">
        <v>8347</v>
      </c>
      <c r="Q2074" s="11">
        <f t="shared" si="64"/>
        <v>42467.581388888888</v>
      </c>
      <c r="R2074" s="3">
        <f t="shared" si="65"/>
        <v>2016</v>
      </c>
    </row>
    <row r="2075" spans="1:18" ht="60" x14ac:dyDescent="0.25">
      <c r="A2075" s="3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10" t="s">
        <v>8317</v>
      </c>
      <c r="P2075" s="3" t="s">
        <v>8347</v>
      </c>
      <c r="Q2075" s="11">
        <f t="shared" si="64"/>
        <v>42087.668032407411</v>
      </c>
      <c r="R2075" s="3">
        <f t="shared" si="65"/>
        <v>2015</v>
      </c>
    </row>
    <row r="2076" spans="1:18" ht="30" x14ac:dyDescent="0.25">
      <c r="A2076" s="3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10" t="s">
        <v>8317</v>
      </c>
      <c r="P2076" s="3" t="s">
        <v>8347</v>
      </c>
      <c r="Q2076" s="11">
        <f t="shared" si="64"/>
        <v>42466.826180555552</v>
      </c>
      <c r="R2076" s="3">
        <f t="shared" si="65"/>
        <v>2016</v>
      </c>
    </row>
    <row r="2077" spans="1:18" ht="45" x14ac:dyDescent="0.25">
      <c r="A2077" s="3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10" t="s">
        <v>8317</v>
      </c>
      <c r="P2077" s="3" t="s">
        <v>8347</v>
      </c>
      <c r="Q2077" s="11">
        <f t="shared" si="64"/>
        <v>41450.681574074071</v>
      </c>
      <c r="R2077" s="3">
        <f t="shared" si="65"/>
        <v>2013</v>
      </c>
    </row>
    <row r="2078" spans="1:18" ht="30" x14ac:dyDescent="0.25">
      <c r="A2078" s="3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10" t="s">
        <v>8317</v>
      </c>
      <c r="P2078" s="3" t="s">
        <v>8347</v>
      </c>
      <c r="Q2078" s="11">
        <f t="shared" si="64"/>
        <v>41803.880659722221</v>
      </c>
      <c r="R2078" s="3">
        <f t="shared" si="65"/>
        <v>2014</v>
      </c>
    </row>
    <row r="2079" spans="1:18" ht="45" x14ac:dyDescent="0.25">
      <c r="A2079" s="3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10" t="s">
        <v>8317</v>
      </c>
      <c r="P2079" s="3" t="s">
        <v>8347</v>
      </c>
      <c r="Q2079" s="11">
        <f t="shared" si="64"/>
        <v>42103.042546296296</v>
      </c>
      <c r="R2079" s="3">
        <f t="shared" si="65"/>
        <v>2015</v>
      </c>
    </row>
    <row r="2080" spans="1:18" ht="45" x14ac:dyDescent="0.25">
      <c r="A2080" s="3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10" t="s">
        <v>8317</v>
      </c>
      <c r="P2080" s="3" t="s">
        <v>8347</v>
      </c>
      <c r="Q2080" s="11">
        <f t="shared" si="64"/>
        <v>42692.771493055552</v>
      </c>
      <c r="R2080" s="3">
        <f t="shared" si="65"/>
        <v>2016</v>
      </c>
    </row>
    <row r="2081" spans="1:18" ht="60" x14ac:dyDescent="0.25">
      <c r="A2081" s="3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10" t="s">
        <v>8317</v>
      </c>
      <c r="P2081" s="3" t="s">
        <v>8347</v>
      </c>
      <c r="Q2081" s="11">
        <f t="shared" si="64"/>
        <v>42150.71056712963</v>
      </c>
      <c r="R2081" s="3">
        <f t="shared" si="65"/>
        <v>2015</v>
      </c>
    </row>
    <row r="2082" spans="1:18" ht="60" x14ac:dyDescent="0.25">
      <c r="A2082" s="3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10" t="s">
        <v>8317</v>
      </c>
      <c r="P2082" s="3" t="s">
        <v>8347</v>
      </c>
      <c r="Q2082" s="11">
        <f t="shared" si="64"/>
        <v>42289.957175925927</v>
      </c>
      <c r="R2082" s="3">
        <f t="shared" si="65"/>
        <v>2015</v>
      </c>
    </row>
    <row r="2083" spans="1:18" ht="60" x14ac:dyDescent="0.25">
      <c r="A2083" s="3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10" t="s">
        <v>8323</v>
      </c>
      <c r="P2083" s="3" t="s">
        <v>8327</v>
      </c>
      <c r="Q2083" s="11">
        <f t="shared" si="64"/>
        <v>41004.156886574077</v>
      </c>
      <c r="R2083" s="3">
        <f t="shared" si="65"/>
        <v>2012</v>
      </c>
    </row>
    <row r="2084" spans="1:18" ht="60" x14ac:dyDescent="0.25">
      <c r="A2084" s="3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10" t="s">
        <v>8323</v>
      </c>
      <c r="P2084" s="3" t="s">
        <v>8327</v>
      </c>
      <c r="Q2084" s="11">
        <f t="shared" si="64"/>
        <v>40811.120324074072</v>
      </c>
      <c r="R2084" s="3">
        <f t="shared" si="65"/>
        <v>2011</v>
      </c>
    </row>
    <row r="2085" spans="1:18" ht="60" x14ac:dyDescent="0.25">
      <c r="A2085" s="3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10" t="s">
        <v>8323</v>
      </c>
      <c r="P2085" s="3" t="s">
        <v>8327</v>
      </c>
      <c r="Q2085" s="11">
        <f t="shared" si="64"/>
        <v>41034.72216435185</v>
      </c>
      <c r="R2085" s="3">
        <f t="shared" si="65"/>
        <v>2012</v>
      </c>
    </row>
    <row r="2086" spans="1:18" ht="45" x14ac:dyDescent="0.25">
      <c r="A2086" s="3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10" t="s">
        <v>8323</v>
      </c>
      <c r="P2086" s="3" t="s">
        <v>8327</v>
      </c>
      <c r="Q2086" s="11">
        <f t="shared" si="64"/>
        <v>41731.833124999997</v>
      </c>
      <c r="R2086" s="3">
        <f t="shared" si="65"/>
        <v>2014</v>
      </c>
    </row>
    <row r="2087" spans="1:18" ht="60" x14ac:dyDescent="0.25">
      <c r="A2087" s="3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10" t="s">
        <v>8323</v>
      </c>
      <c r="P2087" s="3" t="s">
        <v>8327</v>
      </c>
      <c r="Q2087" s="11">
        <f t="shared" si="64"/>
        <v>41075.835497685184</v>
      </c>
      <c r="R2087" s="3">
        <f t="shared" si="65"/>
        <v>2012</v>
      </c>
    </row>
    <row r="2088" spans="1:18" ht="45" x14ac:dyDescent="0.25">
      <c r="A2088" s="3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10" t="s">
        <v>8323</v>
      </c>
      <c r="P2088" s="3" t="s">
        <v>8327</v>
      </c>
      <c r="Q2088" s="11">
        <f t="shared" si="64"/>
        <v>40860.67050925926</v>
      </c>
      <c r="R2088" s="3">
        <f t="shared" si="65"/>
        <v>2011</v>
      </c>
    </row>
    <row r="2089" spans="1:18" ht="60" x14ac:dyDescent="0.25">
      <c r="A2089" s="3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10" t="s">
        <v>8323</v>
      </c>
      <c r="P2089" s="3" t="s">
        <v>8327</v>
      </c>
      <c r="Q2089" s="11">
        <f t="shared" si="64"/>
        <v>40764.204375000001</v>
      </c>
      <c r="R2089" s="3">
        <f t="shared" si="65"/>
        <v>2011</v>
      </c>
    </row>
    <row r="2090" spans="1:18" ht="60" x14ac:dyDescent="0.25">
      <c r="A2090" s="3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10" t="s">
        <v>8323</v>
      </c>
      <c r="P2090" s="3" t="s">
        <v>8327</v>
      </c>
      <c r="Q2090" s="11">
        <f t="shared" si="64"/>
        <v>40395.714722222219</v>
      </c>
      <c r="R2090" s="3">
        <f t="shared" si="65"/>
        <v>2010</v>
      </c>
    </row>
    <row r="2091" spans="1:18" ht="30" x14ac:dyDescent="0.25">
      <c r="A2091" s="3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10" t="s">
        <v>8323</v>
      </c>
      <c r="P2091" s="3" t="s">
        <v>8327</v>
      </c>
      <c r="Q2091" s="11">
        <f t="shared" si="64"/>
        <v>41453.076319444444</v>
      </c>
      <c r="R2091" s="3">
        <f t="shared" si="65"/>
        <v>2013</v>
      </c>
    </row>
    <row r="2092" spans="1:18" ht="60" x14ac:dyDescent="0.25">
      <c r="A2092" s="3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10" t="s">
        <v>8323</v>
      </c>
      <c r="P2092" s="3" t="s">
        <v>8327</v>
      </c>
      <c r="Q2092" s="11">
        <f t="shared" si="64"/>
        <v>41299.381423611114</v>
      </c>
      <c r="R2092" s="3">
        <f t="shared" si="65"/>
        <v>2013</v>
      </c>
    </row>
    <row r="2093" spans="1:18" ht="60" x14ac:dyDescent="0.25">
      <c r="A2093" s="3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10" t="s">
        <v>8323</v>
      </c>
      <c r="P2093" s="3" t="s">
        <v>8327</v>
      </c>
      <c r="Q2093" s="11">
        <f t="shared" si="64"/>
        <v>40555.322662037033</v>
      </c>
      <c r="R2093" s="3">
        <f t="shared" si="65"/>
        <v>2011</v>
      </c>
    </row>
    <row r="2094" spans="1:18" ht="45" x14ac:dyDescent="0.25">
      <c r="A2094" s="3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10" t="s">
        <v>8323</v>
      </c>
      <c r="P2094" s="3" t="s">
        <v>8327</v>
      </c>
      <c r="Q2094" s="11">
        <f t="shared" si="64"/>
        <v>40763.707546296297</v>
      </c>
      <c r="R2094" s="3">
        <f t="shared" si="65"/>
        <v>2011</v>
      </c>
    </row>
    <row r="2095" spans="1:18" ht="45" x14ac:dyDescent="0.25">
      <c r="A2095" s="3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10" t="s">
        <v>8323</v>
      </c>
      <c r="P2095" s="3" t="s">
        <v>8327</v>
      </c>
      <c r="Q2095" s="11">
        <f t="shared" si="64"/>
        <v>41205.854537037041</v>
      </c>
      <c r="R2095" s="3">
        <f t="shared" si="65"/>
        <v>2012</v>
      </c>
    </row>
    <row r="2096" spans="1:18" ht="60" x14ac:dyDescent="0.25">
      <c r="A2096" s="3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10" t="s">
        <v>8323</v>
      </c>
      <c r="P2096" s="3" t="s">
        <v>8327</v>
      </c>
      <c r="Q2096" s="11">
        <f t="shared" si="64"/>
        <v>40939.02002314815</v>
      </c>
      <c r="R2096" s="3">
        <f t="shared" si="65"/>
        <v>2012</v>
      </c>
    </row>
    <row r="2097" spans="1:18" ht="45" x14ac:dyDescent="0.25">
      <c r="A2097" s="3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10" t="s">
        <v>8323</v>
      </c>
      <c r="P2097" s="3" t="s">
        <v>8327</v>
      </c>
      <c r="Q2097" s="11">
        <f t="shared" si="64"/>
        <v>40758.733483796292</v>
      </c>
      <c r="R2097" s="3">
        <f t="shared" si="65"/>
        <v>2011</v>
      </c>
    </row>
    <row r="2098" spans="1:18" ht="45" x14ac:dyDescent="0.25">
      <c r="A2098" s="3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10" t="s">
        <v>8323</v>
      </c>
      <c r="P2098" s="3" t="s">
        <v>8327</v>
      </c>
      <c r="Q2098" s="11">
        <f t="shared" si="64"/>
        <v>41192.758506944447</v>
      </c>
      <c r="R2098" s="3">
        <f t="shared" si="65"/>
        <v>2012</v>
      </c>
    </row>
    <row r="2099" spans="1:18" ht="60" x14ac:dyDescent="0.25">
      <c r="A2099" s="3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10" t="s">
        <v>8323</v>
      </c>
      <c r="P2099" s="3" t="s">
        <v>8327</v>
      </c>
      <c r="Q2099" s="11">
        <f t="shared" si="64"/>
        <v>40818.58489583333</v>
      </c>
      <c r="R2099" s="3">
        <f t="shared" si="65"/>
        <v>2011</v>
      </c>
    </row>
    <row r="2100" spans="1:18" ht="45" x14ac:dyDescent="0.25">
      <c r="A2100" s="3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10" t="s">
        <v>8323</v>
      </c>
      <c r="P2100" s="3" t="s">
        <v>8327</v>
      </c>
      <c r="Q2100" s="11">
        <f t="shared" si="64"/>
        <v>40946.11383101852</v>
      </c>
      <c r="R2100" s="3">
        <f t="shared" si="65"/>
        <v>2012</v>
      </c>
    </row>
    <row r="2101" spans="1:18" x14ac:dyDescent="0.25">
      <c r="A2101" s="3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10" t="s">
        <v>8323</v>
      </c>
      <c r="P2101" s="3" t="s">
        <v>8327</v>
      </c>
      <c r="Q2101" s="11">
        <f t="shared" si="64"/>
        <v>42173.746342592596</v>
      </c>
      <c r="R2101" s="3">
        <f t="shared" si="65"/>
        <v>2015</v>
      </c>
    </row>
    <row r="2102" spans="1:18" ht="60" x14ac:dyDescent="0.25">
      <c r="A2102" s="3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10" t="s">
        <v>8323</v>
      </c>
      <c r="P2102" s="3" t="s">
        <v>8327</v>
      </c>
      <c r="Q2102" s="11">
        <f t="shared" si="64"/>
        <v>41074.834965277776</v>
      </c>
      <c r="R2102" s="3">
        <f t="shared" si="65"/>
        <v>2012</v>
      </c>
    </row>
    <row r="2103" spans="1:18" ht="60" x14ac:dyDescent="0.25">
      <c r="A2103" s="3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10" t="s">
        <v>8323</v>
      </c>
      <c r="P2103" s="3" t="s">
        <v>8327</v>
      </c>
      <c r="Q2103" s="11">
        <f t="shared" si="64"/>
        <v>40892.149467592593</v>
      </c>
      <c r="R2103" s="3">
        <f t="shared" si="65"/>
        <v>2011</v>
      </c>
    </row>
    <row r="2104" spans="1:18" ht="60" x14ac:dyDescent="0.25">
      <c r="A2104" s="3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10" t="s">
        <v>8323</v>
      </c>
      <c r="P2104" s="3" t="s">
        <v>8327</v>
      </c>
      <c r="Q2104" s="11">
        <f t="shared" si="64"/>
        <v>40638.868611111109</v>
      </c>
      <c r="R2104" s="3">
        <f t="shared" si="65"/>
        <v>2011</v>
      </c>
    </row>
    <row r="2105" spans="1:18" ht="30" x14ac:dyDescent="0.25">
      <c r="A2105" s="3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10" t="s">
        <v>8323</v>
      </c>
      <c r="P2105" s="3" t="s">
        <v>8327</v>
      </c>
      <c r="Q2105" s="11">
        <f t="shared" si="64"/>
        <v>41192.754942129628</v>
      </c>
      <c r="R2105" s="3">
        <f t="shared" si="65"/>
        <v>2012</v>
      </c>
    </row>
    <row r="2106" spans="1:18" ht="45" x14ac:dyDescent="0.25">
      <c r="A2106" s="3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10" t="s">
        <v>8323</v>
      </c>
      <c r="P2106" s="3" t="s">
        <v>8327</v>
      </c>
      <c r="Q2106" s="11">
        <f t="shared" si="64"/>
        <v>41394.074467592596</v>
      </c>
      <c r="R2106" s="3">
        <f t="shared" si="65"/>
        <v>2013</v>
      </c>
    </row>
    <row r="2107" spans="1:18" ht="45" x14ac:dyDescent="0.25">
      <c r="A2107" s="3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10" t="s">
        <v>8323</v>
      </c>
      <c r="P2107" s="3" t="s">
        <v>8327</v>
      </c>
      <c r="Q2107" s="11">
        <f t="shared" si="64"/>
        <v>41951.788807870369</v>
      </c>
      <c r="R2107" s="3">
        <f t="shared" si="65"/>
        <v>2014</v>
      </c>
    </row>
    <row r="2108" spans="1:18" ht="60" x14ac:dyDescent="0.25">
      <c r="A2108" s="3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10" t="s">
        <v>8323</v>
      </c>
      <c r="P2108" s="3" t="s">
        <v>8327</v>
      </c>
      <c r="Q2108" s="11">
        <f t="shared" si="64"/>
        <v>41270.21497685185</v>
      </c>
      <c r="R2108" s="3">
        <f t="shared" si="65"/>
        <v>2012</v>
      </c>
    </row>
    <row r="2109" spans="1:18" ht="45" x14ac:dyDescent="0.25">
      <c r="A2109" s="3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10" t="s">
        <v>8323</v>
      </c>
      <c r="P2109" s="3" t="s">
        <v>8327</v>
      </c>
      <c r="Q2109" s="11">
        <f t="shared" si="64"/>
        <v>41934.71056712963</v>
      </c>
      <c r="R2109" s="3">
        <f t="shared" si="65"/>
        <v>2014</v>
      </c>
    </row>
    <row r="2110" spans="1:18" ht="60" x14ac:dyDescent="0.25">
      <c r="A2110" s="3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10" t="s">
        <v>8323</v>
      </c>
      <c r="P2110" s="3" t="s">
        <v>8327</v>
      </c>
      <c r="Q2110" s="11">
        <f t="shared" si="64"/>
        <v>41135.175694444442</v>
      </c>
      <c r="R2110" s="3">
        <f t="shared" si="65"/>
        <v>2012</v>
      </c>
    </row>
    <row r="2111" spans="1:18" ht="45" x14ac:dyDescent="0.25">
      <c r="A2111" s="3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10" t="s">
        <v>8323</v>
      </c>
      <c r="P2111" s="3" t="s">
        <v>8327</v>
      </c>
      <c r="Q2111" s="11">
        <f t="shared" si="64"/>
        <v>42160.708530092597</v>
      </c>
      <c r="R2111" s="3">
        <f t="shared" si="65"/>
        <v>2015</v>
      </c>
    </row>
    <row r="2112" spans="1:18" ht="30" x14ac:dyDescent="0.25">
      <c r="A2112" s="3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10" t="s">
        <v>8323</v>
      </c>
      <c r="P2112" s="3" t="s">
        <v>8327</v>
      </c>
      <c r="Q2112" s="11">
        <f t="shared" si="64"/>
        <v>41759.670937499999</v>
      </c>
      <c r="R2112" s="3">
        <f t="shared" si="65"/>
        <v>2014</v>
      </c>
    </row>
    <row r="2113" spans="1:18" ht="60" x14ac:dyDescent="0.25">
      <c r="A2113" s="3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10" t="s">
        <v>8323</v>
      </c>
      <c r="P2113" s="3" t="s">
        <v>8327</v>
      </c>
      <c r="Q2113" s="11">
        <f t="shared" si="64"/>
        <v>40703.197048611109</v>
      </c>
      <c r="R2113" s="3">
        <f t="shared" si="65"/>
        <v>2011</v>
      </c>
    </row>
    <row r="2114" spans="1:18" ht="45" x14ac:dyDescent="0.25">
      <c r="A2114" s="3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10" t="s">
        <v>8323</v>
      </c>
      <c r="P2114" s="3" t="s">
        <v>8327</v>
      </c>
      <c r="Q2114" s="11">
        <f t="shared" si="64"/>
        <v>41365.928159722222</v>
      </c>
      <c r="R2114" s="3">
        <f t="shared" si="65"/>
        <v>2013</v>
      </c>
    </row>
    <row r="2115" spans="1:18" ht="30" x14ac:dyDescent="0.25">
      <c r="A2115" s="3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10" t="s">
        <v>8323</v>
      </c>
      <c r="P2115" s="3" t="s">
        <v>8327</v>
      </c>
      <c r="Q2115" s="11">
        <f t="shared" ref="Q2115:Q2178" si="66">(((J2115/60)/60)/24)+DATE(1970,1,1)</f>
        <v>41870.86546296296</v>
      </c>
      <c r="R2115" s="3">
        <f t="shared" ref="R2115:R2178" si="67">YEAR(Q2115)</f>
        <v>2014</v>
      </c>
    </row>
    <row r="2116" spans="1:18" ht="60" x14ac:dyDescent="0.25">
      <c r="A2116" s="3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10" t="s">
        <v>8323</v>
      </c>
      <c r="P2116" s="3" t="s">
        <v>8327</v>
      </c>
      <c r="Q2116" s="11">
        <f t="shared" si="66"/>
        <v>40458.815625000003</v>
      </c>
      <c r="R2116" s="3">
        <f t="shared" si="67"/>
        <v>2010</v>
      </c>
    </row>
    <row r="2117" spans="1:18" ht="45" x14ac:dyDescent="0.25">
      <c r="A2117" s="3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10" t="s">
        <v>8323</v>
      </c>
      <c r="P2117" s="3" t="s">
        <v>8327</v>
      </c>
      <c r="Q2117" s="11">
        <f t="shared" si="66"/>
        <v>40564.081030092595</v>
      </c>
      <c r="R2117" s="3">
        <f t="shared" si="67"/>
        <v>2011</v>
      </c>
    </row>
    <row r="2118" spans="1:18" ht="45" x14ac:dyDescent="0.25">
      <c r="A2118" s="3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10" t="s">
        <v>8323</v>
      </c>
      <c r="P2118" s="3" t="s">
        <v>8327</v>
      </c>
      <c r="Q2118" s="11">
        <f t="shared" si="66"/>
        <v>41136.777812500004</v>
      </c>
      <c r="R2118" s="3">
        <f t="shared" si="67"/>
        <v>2012</v>
      </c>
    </row>
    <row r="2119" spans="1:18" ht="60" x14ac:dyDescent="0.25">
      <c r="A2119" s="3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10" t="s">
        <v>8323</v>
      </c>
      <c r="P2119" s="3" t="s">
        <v>8327</v>
      </c>
      <c r="Q2119" s="11">
        <f t="shared" si="66"/>
        <v>42290.059594907405</v>
      </c>
      <c r="R2119" s="3">
        <f t="shared" si="67"/>
        <v>2015</v>
      </c>
    </row>
    <row r="2120" spans="1:18" ht="30" x14ac:dyDescent="0.25">
      <c r="A2120" s="3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10" t="s">
        <v>8323</v>
      </c>
      <c r="P2120" s="3" t="s">
        <v>8327</v>
      </c>
      <c r="Q2120" s="11">
        <f t="shared" si="66"/>
        <v>40718.839537037034</v>
      </c>
      <c r="R2120" s="3">
        <f t="shared" si="67"/>
        <v>2011</v>
      </c>
    </row>
    <row r="2121" spans="1:18" ht="45" x14ac:dyDescent="0.25">
      <c r="A2121" s="3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10" t="s">
        <v>8323</v>
      </c>
      <c r="P2121" s="3" t="s">
        <v>8327</v>
      </c>
      <c r="Q2121" s="11">
        <f t="shared" si="66"/>
        <v>41107.130150462966</v>
      </c>
      <c r="R2121" s="3">
        <f t="shared" si="67"/>
        <v>2012</v>
      </c>
    </row>
    <row r="2122" spans="1:18" ht="45" x14ac:dyDescent="0.25">
      <c r="A2122" s="3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10" t="s">
        <v>8323</v>
      </c>
      <c r="P2122" s="3" t="s">
        <v>8327</v>
      </c>
      <c r="Q2122" s="11">
        <f t="shared" si="66"/>
        <v>41591.964537037034</v>
      </c>
      <c r="R2122" s="3">
        <f t="shared" si="67"/>
        <v>2013</v>
      </c>
    </row>
    <row r="2123" spans="1:18" ht="45" x14ac:dyDescent="0.25">
      <c r="A2123" s="3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10" t="s">
        <v>8331</v>
      </c>
      <c r="P2123" s="3" t="s">
        <v>8332</v>
      </c>
      <c r="Q2123" s="11">
        <f t="shared" si="66"/>
        <v>42716.7424537037</v>
      </c>
      <c r="R2123" s="3">
        <f t="shared" si="67"/>
        <v>2016</v>
      </c>
    </row>
    <row r="2124" spans="1:18" ht="45" x14ac:dyDescent="0.25">
      <c r="A2124" s="3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10" t="s">
        <v>8331</v>
      </c>
      <c r="P2124" s="3" t="s">
        <v>8332</v>
      </c>
      <c r="Q2124" s="11">
        <f t="shared" si="66"/>
        <v>42712.300567129627</v>
      </c>
      <c r="R2124" s="3">
        <f t="shared" si="67"/>
        <v>2016</v>
      </c>
    </row>
    <row r="2125" spans="1:18" ht="60" x14ac:dyDescent="0.25">
      <c r="A2125" s="3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10" t="s">
        <v>8331</v>
      </c>
      <c r="P2125" s="3" t="s">
        <v>8332</v>
      </c>
      <c r="Q2125" s="11">
        <f t="shared" si="66"/>
        <v>40198.424849537041</v>
      </c>
      <c r="R2125" s="3">
        <f t="shared" si="67"/>
        <v>2010</v>
      </c>
    </row>
    <row r="2126" spans="1:18" ht="60" x14ac:dyDescent="0.25">
      <c r="A2126" s="3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10" t="s">
        <v>8331</v>
      </c>
      <c r="P2126" s="3" t="s">
        <v>8332</v>
      </c>
      <c r="Q2126" s="11">
        <f t="shared" si="66"/>
        <v>40464.028182870366</v>
      </c>
      <c r="R2126" s="3">
        <f t="shared" si="67"/>
        <v>2010</v>
      </c>
    </row>
    <row r="2127" spans="1:18" ht="45" x14ac:dyDescent="0.25">
      <c r="A2127" s="3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10" t="s">
        <v>8331</v>
      </c>
      <c r="P2127" s="3" t="s">
        <v>8332</v>
      </c>
      <c r="Q2127" s="11">
        <f t="shared" si="66"/>
        <v>42191.023530092592</v>
      </c>
      <c r="R2127" s="3">
        <f t="shared" si="67"/>
        <v>2015</v>
      </c>
    </row>
    <row r="2128" spans="1:18" ht="45" x14ac:dyDescent="0.25">
      <c r="A2128" s="3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10" t="s">
        <v>8331</v>
      </c>
      <c r="P2128" s="3" t="s">
        <v>8332</v>
      </c>
      <c r="Q2128" s="11">
        <f t="shared" si="66"/>
        <v>41951.973229166666</v>
      </c>
      <c r="R2128" s="3">
        <f t="shared" si="67"/>
        <v>2014</v>
      </c>
    </row>
    <row r="2129" spans="1:18" ht="30" x14ac:dyDescent="0.25">
      <c r="A2129" s="3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10" t="s">
        <v>8331</v>
      </c>
      <c r="P2129" s="3" t="s">
        <v>8332</v>
      </c>
      <c r="Q2129" s="11">
        <f t="shared" si="66"/>
        <v>42045.50535879629</v>
      </c>
      <c r="R2129" s="3">
        <f t="shared" si="67"/>
        <v>2015</v>
      </c>
    </row>
    <row r="2130" spans="1:18" ht="60" x14ac:dyDescent="0.25">
      <c r="A2130" s="3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10" t="s">
        <v>8331</v>
      </c>
      <c r="P2130" s="3" t="s">
        <v>8332</v>
      </c>
      <c r="Q2130" s="11">
        <f t="shared" si="66"/>
        <v>41843.772789351853</v>
      </c>
      <c r="R2130" s="3">
        <f t="shared" si="67"/>
        <v>2014</v>
      </c>
    </row>
    <row r="2131" spans="1:18" ht="60" x14ac:dyDescent="0.25">
      <c r="A2131" s="3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10" t="s">
        <v>8331</v>
      </c>
      <c r="P2131" s="3" t="s">
        <v>8332</v>
      </c>
      <c r="Q2131" s="11">
        <f t="shared" si="66"/>
        <v>42409.024305555555</v>
      </c>
      <c r="R2131" s="3">
        <f t="shared" si="67"/>
        <v>2016</v>
      </c>
    </row>
    <row r="2132" spans="1:18" ht="30" x14ac:dyDescent="0.25">
      <c r="A2132" s="3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10" t="s">
        <v>8331</v>
      </c>
      <c r="P2132" s="3" t="s">
        <v>8332</v>
      </c>
      <c r="Q2132" s="11">
        <f t="shared" si="66"/>
        <v>41832.086377314816</v>
      </c>
      <c r="R2132" s="3">
        <f t="shared" si="67"/>
        <v>2014</v>
      </c>
    </row>
    <row r="2133" spans="1:18" ht="45" x14ac:dyDescent="0.25">
      <c r="A2133" s="3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10" t="s">
        <v>8331</v>
      </c>
      <c r="P2133" s="3" t="s">
        <v>8332</v>
      </c>
      <c r="Q2133" s="11">
        <f t="shared" si="66"/>
        <v>42167.207071759258</v>
      </c>
      <c r="R2133" s="3">
        <f t="shared" si="67"/>
        <v>2015</v>
      </c>
    </row>
    <row r="2134" spans="1:18" ht="60" x14ac:dyDescent="0.25">
      <c r="A2134" s="3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10" t="s">
        <v>8331</v>
      </c>
      <c r="P2134" s="3" t="s">
        <v>8332</v>
      </c>
      <c r="Q2134" s="11">
        <f t="shared" si="66"/>
        <v>41643.487175925926</v>
      </c>
      <c r="R2134" s="3">
        <f t="shared" si="67"/>
        <v>2014</v>
      </c>
    </row>
    <row r="2135" spans="1:18" ht="60" x14ac:dyDescent="0.25">
      <c r="A2135" s="3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10" t="s">
        <v>8331</v>
      </c>
      <c r="P2135" s="3" t="s">
        <v>8332</v>
      </c>
      <c r="Q2135" s="11">
        <f t="shared" si="66"/>
        <v>40619.097210648149</v>
      </c>
      <c r="R2135" s="3">
        <f t="shared" si="67"/>
        <v>2011</v>
      </c>
    </row>
    <row r="2136" spans="1:18" ht="45" x14ac:dyDescent="0.25">
      <c r="A2136" s="3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10" t="s">
        <v>8331</v>
      </c>
      <c r="P2136" s="3" t="s">
        <v>8332</v>
      </c>
      <c r="Q2136" s="11">
        <f t="shared" si="66"/>
        <v>41361.886469907404</v>
      </c>
      <c r="R2136" s="3">
        <f t="shared" si="67"/>
        <v>2013</v>
      </c>
    </row>
    <row r="2137" spans="1:18" ht="60" x14ac:dyDescent="0.25">
      <c r="A2137" s="3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10" t="s">
        <v>8331</v>
      </c>
      <c r="P2137" s="3" t="s">
        <v>8332</v>
      </c>
      <c r="Q2137" s="11">
        <f t="shared" si="66"/>
        <v>41156.963344907403</v>
      </c>
      <c r="R2137" s="3">
        <f t="shared" si="67"/>
        <v>2012</v>
      </c>
    </row>
    <row r="2138" spans="1:18" ht="45" x14ac:dyDescent="0.25">
      <c r="A2138" s="3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10" t="s">
        <v>8331</v>
      </c>
      <c r="P2138" s="3" t="s">
        <v>8332</v>
      </c>
      <c r="Q2138" s="11">
        <f t="shared" si="66"/>
        <v>41536.509097222224</v>
      </c>
      <c r="R2138" s="3">
        <f t="shared" si="67"/>
        <v>2013</v>
      </c>
    </row>
    <row r="2139" spans="1:18" ht="45" x14ac:dyDescent="0.25">
      <c r="A2139" s="3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10" t="s">
        <v>8331</v>
      </c>
      <c r="P2139" s="3" t="s">
        <v>8332</v>
      </c>
      <c r="Q2139" s="11">
        <f t="shared" si="66"/>
        <v>41948.771168981482</v>
      </c>
      <c r="R2139" s="3">
        <f t="shared" si="67"/>
        <v>2014</v>
      </c>
    </row>
    <row r="2140" spans="1:18" ht="45" x14ac:dyDescent="0.25">
      <c r="A2140" s="3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10" t="s">
        <v>8331</v>
      </c>
      <c r="P2140" s="3" t="s">
        <v>8332</v>
      </c>
      <c r="Q2140" s="11">
        <f t="shared" si="66"/>
        <v>41557.013182870374</v>
      </c>
      <c r="R2140" s="3">
        <f t="shared" si="67"/>
        <v>2013</v>
      </c>
    </row>
    <row r="2141" spans="1:18" ht="60" x14ac:dyDescent="0.25">
      <c r="A2141" s="3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10" t="s">
        <v>8331</v>
      </c>
      <c r="P2141" s="3" t="s">
        <v>8332</v>
      </c>
      <c r="Q2141" s="11">
        <f t="shared" si="66"/>
        <v>42647.750092592592</v>
      </c>
      <c r="R2141" s="3">
        <f t="shared" si="67"/>
        <v>2016</v>
      </c>
    </row>
    <row r="2142" spans="1:18" ht="60" x14ac:dyDescent="0.25">
      <c r="A2142" s="3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10" t="s">
        <v>8331</v>
      </c>
      <c r="P2142" s="3" t="s">
        <v>8332</v>
      </c>
      <c r="Q2142" s="11">
        <f t="shared" si="66"/>
        <v>41255.833611111113</v>
      </c>
      <c r="R2142" s="3">
        <f t="shared" si="67"/>
        <v>2012</v>
      </c>
    </row>
    <row r="2143" spans="1:18" ht="60" x14ac:dyDescent="0.25">
      <c r="A2143" s="3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10" t="s">
        <v>8331</v>
      </c>
      <c r="P2143" s="3" t="s">
        <v>8332</v>
      </c>
      <c r="Q2143" s="11">
        <f t="shared" si="66"/>
        <v>41927.235636574071</v>
      </c>
      <c r="R2143" s="3">
        <f t="shared" si="67"/>
        <v>2014</v>
      </c>
    </row>
    <row r="2144" spans="1:18" ht="60" x14ac:dyDescent="0.25">
      <c r="A2144" s="3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10" t="s">
        <v>8331</v>
      </c>
      <c r="P2144" s="3" t="s">
        <v>8332</v>
      </c>
      <c r="Q2144" s="11">
        <f t="shared" si="66"/>
        <v>42340.701504629629</v>
      </c>
      <c r="R2144" s="3">
        <f t="shared" si="67"/>
        <v>2015</v>
      </c>
    </row>
    <row r="2145" spans="1:18" ht="60" x14ac:dyDescent="0.25">
      <c r="A2145" s="3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10" t="s">
        <v>8331</v>
      </c>
      <c r="P2145" s="3" t="s">
        <v>8332</v>
      </c>
      <c r="Q2145" s="11">
        <f t="shared" si="66"/>
        <v>40332.886712962965</v>
      </c>
      <c r="R2145" s="3">
        <f t="shared" si="67"/>
        <v>2010</v>
      </c>
    </row>
    <row r="2146" spans="1:18" ht="45" x14ac:dyDescent="0.25">
      <c r="A2146" s="3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10" t="s">
        <v>8331</v>
      </c>
      <c r="P2146" s="3" t="s">
        <v>8332</v>
      </c>
      <c r="Q2146" s="11">
        <f t="shared" si="66"/>
        <v>41499.546759259261</v>
      </c>
      <c r="R2146" s="3">
        <f t="shared" si="67"/>
        <v>2013</v>
      </c>
    </row>
    <row r="2147" spans="1:18" ht="60" x14ac:dyDescent="0.25">
      <c r="A2147" s="3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10" t="s">
        <v>8331</v>
      </c>
      <c r="P2147" s="3" t="s">
        <v>8332</v>
      </c>
      <c r="Q2147" s="11">
        <f t="shared" si="66"/>
        <v>41575.237430555557</v>
      </c>
      <c r="R2147" s="3">
        <f t="shared" si="67"/>
        <v>2013</v>
      </c>
    </row>
    <row r="2148" spans="1:18" ht="60" x14ac:dyDescent="0.25">
      <c r="A2148" s="3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10" t="s">
        <v>8331</v>
      </c>
      <c r="P2148" s="3" t="s">
        <v>8332</v>
      </c>
      <c r="Q2148" s="11">
        <f t="shared" si="66"/>
        <v>42397.679513888885</v>
      </c>
      <c r="R2148" s="3">
        <f t="shared" si="67"/>
        <v>2016</v>
      </c>
    </row>
    <row r="2149" spans="1:18" x14ac:dyDescent="0.25">
      <c r="A2149" s="3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10" t="s">
        <v>8331</v>
      </c>
      <c r="P2149" s="3" t="s">
        <v>8332</v>
      </c>
      <c r="Q2149" s="11">
        <f t="shared" si="66"/>
        <v>41927.295694444445</v>
      </c>
      <c r="R2149" s="3">
        <f t="shared" si="67"/>
        <v>2014</v>
      </c>
    </row>
    <row r="2150" spans="1:18" ht="60" x14ac:dyDescent="0.25">
      <c r="A2150" s="3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10" t="s">
        <v>8331</v>
      </c>
      <c r="P2150" s="3" t="s">
        <v>8332</v>
      </c>
      <c r="Q2150" s="11">
        <f t="shared" si="66"/>
        <v>42066.733587962968</v>
      </c>
      <c r="R2150" s="3">
        <f t="shared" si="67"/>
        <v>2015</v>
      </c>
    </row>
    <row r="2151" spans="1:18" ht="60" x14ac:dyDescent="0.25">
      <c r="A2151" s="3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10" t="s">
        <v>8331</v>
      </c>
      <c r="P2151" s="3" t="s">
        <v>8332</v>
      </c>
      <c r="Q2151" s="11">
        <f t="shared" si="66"/>
        <v>40355.024953703702</v>
      </c>
      <c r="R2151" s="3">
        <f t="shared" si="67"/>
        <v>2010</v>
      </c>
    </row>
    <row r="2152" spans="1:18" x14ac:dyDescent="0.25">
      <c r="A2152" s="3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10" t="s">
        <v>8331</v>
      </c>
      <c r="P2152" s="3" t="s">
        <v>8332</v>
      </c>
      <c r="Q2152" s="11">
        <f t="shared" si="66"/>
        <v>42534.284710648149</v>
      </c>
      <c r="R2152" s="3">
        <f t="shared" si="67"/>
        <v>2016</v>
      </c>
    </row>
    <row r="2153" spans="1:18" ht="60" x14ac:dyDescent="0.25">
      <c r="A2153" s="3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10" t="s">
        <v>8331</v>
      </c>
      <c r="P2153" s="3" t="s">
        <v>8332</v>
      </c>
      <c r="Q2153" s="11">
        <f t="shared" si="66"/>
        <v>42520.847384259265</v>
      </c>
      <c r="R2153" s="3">
        <f t="shared" si="67"/>
        <v>2016</v>
      </c>
    </row>
    <row r="2154" spans="1:18" ht="60" x14ac:dyDescent="0.25">
      <c r="A2154" s="3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10" t="s">
        <v>8331</v>
      </c>
      <c r="P2154" s="3" t="s">
        <v>8332</v>
      </c>
      <c r="Q2154" s="11">
        <f t="shared" si="66"/>
        <v>41683.832280092596</v>
      </c>
      <c r="R2154" s="3">
        <f t="shared" si="67"/>
        <v>2014</v>
      </c>
    </row>
    <row r="2155" spans="1:18" ht="60" x14ac:dyDescent="0.25">
      <c r="A2155" s="3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10" t="s">
        <v>8331</v>
      </c>
      <c r="P2155" s="3" t="s">
        <v>8332</v>
      </c>
      <c r="Q2155" s="11">
        <f t="shared" si="66"/>
        <v>41974.911087962959</v>
      </c>
      <c r="R2155" s="3">
        <f t="shared" si="67"/>
        <v>2014</v>
      </c>
    </row>
    <row r="2156" spans="1:18" ht="30" x14ac:dyDescent="0.25">
      <c r="A2156" s="3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10" t="s">
        <v>8331</v>
      </c>
      <c r="P2156" s="3" t="s">
        <v>8332</v>
      </c>
      <c r="Q2156" s="11">
        <f t="shared" si="66"/>
        <v>41647.632256944446</v>
      </c>
      <c r="R2156" s="3">
        <f t="shared" si="67"/>
        <v>2014</v>
      </c>
    </row>
    <row r="2157" spans="1:18" ht="45" x14ac:dyDescent="0.25">
      <c r="A2157" s="3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10" t="s">
        <v>8331</v>
      </c>
      <c r="P2157" s="3" t="s">
        <v>8332</v>
      </c>
      <c r="Q2157" s="11">
        <f t="shared" si="66"/>
        <v>42430.747511574074</v>
      </c>
      <c r="R2157" s="3">
        <f t="shared" si="67"/>
        <v>2016</v>
      </c>
    </row>
    <row r="2158" spans="1:18" ht="45" x14ac:dyDescent="0.25">
      <c r="A2158" s="3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10" t="s">
        <v>8331</v>
      </c>
      <c r="P2158" s="3" t="s">
        <v>8332</v>
      </c>
      <c r="Q2158" s="11">
        <f t="shared" si="66"/>
        <v>41488.85423611111</v>
      </c>
      <c r="R2158" s="3">
        <f t="shared" si="67"/>
        <v>2013</v>
      </c>
    </row>
    <row r="2159" spans="1:18" ht="30" x14ac:dyDescent="0.25">
      <c r="A2159" s="3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10" t="s">
        <v>8331</v>
      </c>
      <c r="P2159" s="3" t="s">
        <v>8332</v>
      </c>
      <c r="Q2159" s="11">
        <f t="shared" si="66"/>
        <v>42694.98128472222</v>
      </c>
      <c r="R2159" s="3">
        <f t="shared" si="67"/>
        <v>2016</v>
      </c>
    </row>
    <row r="2160" spans="1:18" ht="60" x14ac:dyDescent="0.25">
      <c r="A2160" s="3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10" t="s">
        <v>8331</v>
      </c>
      <c r="P2160" s="3" t="s">
        <v>8332</v>
      </c>
      <c r="Q2160" s="11">
        <f t="shared" si="66"/>
        <v>41264.853865740741</v>
      </c>
      <c r="R2160" s="3">
        <f t="shared" si="67"/>
        <v>2012</v>
      </c>
    </row>
    <row r="2161" spans="1:18" ht="75" x14ac:dyDescent="0.25">
      <c r="A2161" s="3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10" t="s">
        <v>8331</v>
      </c>
      <c r="P2161" s="3" t="s">
        <v>8332</v>
      </c>
      <c r="Q2161" s="11">
        <f t="shared" si="66"/>
        <v>40710.731180555551</v>
      </c>
      <c r="R2161" s="3">
        <f t="shared" si="67"/>
        <v>2011</v>
      </c>
    </row>
    <row r="2162" spans="1:18" ht="45" x14ac:dyDescent="0.25">
      <c r="A2162" s="3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10" t="s">
        <v>8331</v>
      </c>
      <c r="P2162" s="3" t="s">
        <v>8332</v>
      </c>
      <c r="Q2162" s="11">
        <f t="shared" si="66"/>
        <v>41018.711863425924</v>
      </c>
      <c r="R2162" s="3">
        <f t="shared" si="67"/>
        <v>2012</v>
      </c>
    </row>
    <row r="2163" spans="1:18" ht="30" x14ac:dyDescent="0.25">
      <c r="A2163" s="3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10" t="s">
        <v>8323</v>
      </c>
      <c r="P2163" s="3" t="s">
        <v>8324</v>
      </c>
      <c r="Q2163" s="11">
        <f t="shared" si="66"/>
        <v>42240.852534722217</v>
      </c>
      <c r="R2163" s="3">
        <f t="shared" si="67"/>
        <v>2015</v>
      </c>
    </row>
    <row r="2164" spans="1:18" ht="60" x14ac:dyDescent="0.25">
      <c r="A2164" s="3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10" t="s">
        <v>8323</v>
      </c>
      <c r="P2164" s="3" t="s">
        <v>8324</v>
      </c>
      <c r="Q2164" s="11">
        <f t="shared" si="66"/>
        <v>41813.766099537039</v>
      </c>
      <c r="R2164" s="3">
        <f t="shared" si="67"/>
        <v>2014</v>
      </c>
    </row>
    <row r="2165" spans="1:18" ht="45" x14ac:dyDescent="0.25">
      <c r="A2165" s="3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10" t="s">
        <v>8323</v>
      </c>
      <c r="P2165" s="3" t="s">
        <v>8324</v>
      </c>
      <c r="Q2165" s="11">
        <f t="shared" si="66"/>
        <v>42111.899537037039</v>
      </c>
      <c r="R2165" s="3">
        <f t="shared" si="67"/>
        <v>2015</v>
      </c>
    </row>
    <row r="2166" spans="1:18" ht="30" x14ac:dyDescent="0.25">
      <c r="A2166" s="3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10" t="s">
        <v>8323</v>
      </c>
      <c r="P2166" s="3" t="s">
        <v>8324</v>
      </c>
      <c r="Q2166" s="11">
        <f t="shared" si="66"/>
        <v>42515.71775462963</v>
      </c>
      <c r="R2166" s="3">
        <f t="shared" si="67"/>
        <v>2016</v>
      </c>
    </row>
    <row r="2167" spans="1:18" ht="60" x14ac:dyDescent="0.25">
      <c r="A2167" s="3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10" t="s">
        <v>8323</v>
      </c>
      <c r="P2167" s="3" t="s">
        <v>8324</v>
      </c>
      <c r="Q2167" s="11">
        <f t="shared" si="66"/>
        <v>42438.667071759264</v>
      </c>
      <c r="R2167" s="3">
        <f t="shared" si="67"/>
        <v>2016</v>
      </c>
    </row>
    <row r="2168" spans="1:18" ht="60" x14ac:dyDescent="0.25">
      <c r="A2168" s="3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10" t="s">
        <v>8323</v>
      </c>
      <c r="P2168" s="3" t="s">
        <v>8324</v>
      </c>
      <c r="Q2168" s="11">
        <f t="shared" si="66"/>
        <v>41933.838171296295</v>
      </c>
      <c r="R2168" s="3">
        <f t="shared" si="67"/>
        <v>2014</v>
      </c>
    </row>
    <row r="2169" spans="1:18" ht="30" x14ac:dyDescent="0.25">
      <c r="A2169" s="3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10" t="s">
        <v>8323</v>
      </c>
      <c r="P2169" s="3" t="s">
        <v>8324</v>
      </c>
      <c r="Q2169" s="11">
        <f t="shared" si="66"/>
        <v>41153.066400462965</v>
      </c>
      <c r="R2169" s="3">
        <f t="shared" si="67"/>
        <v>2012</v>
      </c>
    </row>
    <row r="2170" spans="1:18" ht="45" x14ac:dyDescent="0.25">
      <c r="A2170" s="3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10" t="s">
        <v>8323</v>
      </c>
      <c r="P2170" s="3" t="s">
        <v>8324</v>
      </c>
      <c r="Q2170" s="11">
        <f t="shared" si="66"/>
        <v>42745.600243055553</v>
      </c>
      <c r="R2170" s="3">
        <f t="shared" si="67"/>
        <v>2017</v>
      </c>
    </row>
    <row r="2171" spans="1:18" ht="60" x14ac:dyDescent="0.25">
      <c r="A2171" s="3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10" t="s">
        <v>8323</v>
      </c>
      <c r="P2171" s="3" t="s">
        <v>8324</v>
      </c>
      <c r="Q2171" s="11">
        <f t="shared" si="66"/>
        <v>42793.700821759259</v>
      </c>
      <c r="R2171" s="3">
        <f t="shared" si="67"/>
        <v>2017</v>
      </c>
    </row>
    <row r="2172" spans="1:18" ht="45" x14ac:dyDescent="0.25">
      <c r="A2172" s="3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10" t="s">
        <v>8323</v>
      </c>
      <c r="P2172" s="3" t="s">
        <v>8324</v>
      </c>
      <c r="Q2172" s="11">
        <f t="shared" si="66"/>
        <v>42198.750254629631</v>
      </c>
      <c r="R2172" s="3">
        <f t="shared" si="67"/>
        <v>2015</v>
      </c>
    </row>
    <row r="2173" spans="1:18" ht="45" x14ac:dyDescent="0.25">
      <c r="A2173" s="3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10" t="s">
        <v>8323</v>
      </c>
      <c r="P2173" s="3" t="s">
        <v>8324</v>
      </c>
      <c r="Q2173" s="11">
        <f t="shared" si="66"/>
        <v>42141.95711805555</v>
      </c>
      <c r="R2173" s="3">
        <f t="shared" si="67"/>
        <v>2015</v>
      </c>
    </row>
    <row r="2174" spans="1:18" ht="45" x14ac:dyDescent="0.25">
      <c r="A2174" s="3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10" t="s">
        <v>8323</v>
      </c>
      <c r="P2174" s="3" t="s">
        <v>8324</v>
      </c>
      <c r="Q2174" s="11">
        <f t="shared" si="66"/>
        <v>42082.580092592587</v>
      </c>
      <c r="R2174" s="3">
        <f t="shared" si="67"/>
        <v>2015</v>
      </c>
    </row>
    <row r="2175" spans="1:18" ht="60" x14ac:dyDescent="0.25">
      <c r="A2175" s="3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10" t="s">
        <v>8323</v>
      </c>
      <c r="P2175" s="3" t="s">
        <v>8324</v>
      </c>
      <c r="Q2175" s="11">
        <f t="shared" si="66"/>
        <v>41495.692627314813</v>
      </c>
      <c r="R2175" s="3">
        <f t="shared" si="67"/>
        <v>2013</v>
      </c>
    </row>
    <row r="2176" spans="1:18" ht="60" x14ac:dyDescent="0.25">
      <c r="A2176" s="3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10" t="s">
        <v>8323</v>
      </c>
      <c r="P2176" s="3" t="s">
        <v>8324</v>
      </c>
      <c r="Q2176" s="11">
        <f t="shared" si="66"/>
        <v>42465.542905092589</v>
      </c>
      <c r="R2176" s="3">
        <f t="shared" si="67"/>
        <v>2016</v>
      </c>
    </row>
    <row r="2177" spans="1:18" ht="60" x14ac:dyDescent="0.25">
      <c r="A2177" s="3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10" t="s">
        <v>8323</v>
      </c>
      <c r="P2177" s="3" t="s">
        <v>8324</v>
      </c>
      <c r="Q2177" s="11">
        <f t="shared" si="66"/>
        <v>42565.009097222224</v>
      </c>
      <c r="R2177" s="3">
        <f t="shared" si="67"/>
        <v>2016</v>
      </c>
    </row>
    <row r="2178" spans="1:18" ht="45" x14ac:dyDescent="0.25">
      <c r="A2178" s="3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10" t="s">
        <v>8323</v>
      </c>
      <c r="P2178" s="3" t="s">
        <v>8324</v>
      </c>
      <c r="Q2178" s="11">
        <f t="shared" si="66"/>
        <v>42096.633206018523</v>
      </c>
      <c r="R2178" s="3">
        <f t="shared" si="67"/>
        <v>2015</v>
      </c>
    </row>
    <row r="2179" spans="1:18" ht="75" x14ac:dyDescent="0.25">
      <c r="A2179" s="3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10" t="s">
        <v>8323</v>
      </c>
      <c r="P2179" s="3" t="s">
        <v>8324</v>
      </c>
      <c r="Q2179" s="11">
        <f t="shared" ref="Q2179:Q2242" si="68">(((J2179/60)/60)/24)+DATE(1970,1,1)</f>
        <v>42502.250775462962</v>
      </c>
      <c r="R2179" s="3">
        <f t="shared" ref="R2179:R2242" si="69">YEAR(Q2179)</f>
        <v>2016</v>
      </c>
    </row>
    <row r="2180" spans="1:18" ht="45" x14ac:dyDescent="0.25">
      <c r="A2180" s="3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10" t="s">
        <v>8323</v>
      </c>
      <c r="P2180" s="3" t="s">
        <v>8324</v>
      </c>
      <c r="Q2180" s="11">
        <f t="shared" si="68"/>
        <v>42723.63653935185</v>
      </c>
      <c r="R2180" s="3">
        <f t="shared" si="69"/>
        <v>2016</v>
      </c>
    </row>
    <row r="2181" spans="1:18" ht="45" x14ac:dyDescent="0.25">
      <c r="A2181" s="3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10" t="s">
        <v>8323</v>
      </c>
      <c r="P2181" s="3" t="s">
        <v>8324</v>
      </c>
      <c r="Q2181" s="11">
        <f t="shared" si="68"/>
        <v>42075.171203703707</v>
      </c>
      <c r="R2181" s="3">
        <f t="shared" si="69"/>
        <v>2015</v>
      </c>
    </row>
    <row r="2182" spans="1:18" ht="45" x14ac:dyDescent="0.25">
      <c r="A2182" s="3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10" t="s">
        <v>8323</v>
      </c>
      <c r="P2182" s="3" t="s">
        <v>8324</v>
      </c>
      <c r="Q2182" s="11">
        <f t="shared" si="68"/>
        <v>42279.669768518521</v>
      </c>
      <c r="R2182" s="3">
        <f t="shared" si="69"/>
        <v>2015</v>
      </c>
    </row>
    <row r="2183" spans="1:18" ht="60" x14ac:dyDescent="0.25">
      <c r="A2183" s="3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10" t="s">
        <v>8331</v>
      </c>
      <c r="P2183" s="3" t="s">
        <v>8349</v>
      </c>
      <c r="Q2183" s="11">
        <f t="shared" si="68"/>
        <v>42773.005243055552</v>
      </c>
      <c r="R2183" s="3">
        <f t="shared" si="69"/>
        <v>2017</v>
      </c>
    </row>
    <row r="2184" spans="1:18" ht="45" x14ac:dyDescent="0.25">
      <c r="A2184" s="3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10" t="s">
        <v>8331</v>
      </c>
      <c r="P2184" s="3" t="s">
        <v>8349</v>
      </c>
      <c r="Q2184" s="11">
        <f t="shared" si="68"/>
        <v>41879.900752314818</v>
      </c>
      <c r="R2184" s="3">
        <f t="shared" si="69"/>
        <v>2014</v>
      </c>
    </row>
    <row r="2185" spans="1:18" ht="60" x14ac:dyDescent="0.25">
      <c r="A2185" s="3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10" t="s">
        <v>8331</v>
      </c>
      <c r="P2185" s="3" t="s">
        <v>8349</v>
      </c>
      <c r="Q2185" s="11">
        <f t="shared" si="68"/>
        <v>42745.365474537044</v>
      </c>
      <c r="R2185" s="3">
        <f t="shared" si="69"/>
        <v>2017</v>
      </c>
    </row>
    <row r="2186" spans="1:18" ht="60" x14ac:dyDescent="0.25">
      <c r="A2186" s="3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10" t="s">
        <v>8331</v>
      </c>
      <c r="P2186" s="3" t="s">
        <v>8349</v>
      </c>
      <c r="Q2186" s="11">
        <f t="shared" si="68"/>
        <v>42380.690289351856</v>
      </c>
      <c r="R2186" s="3">
        <f t="shared" si="69"/>
        <v>2016</v>
      </c>
    </row>
    <row r="2187" spans="1:18" ht="60" x14ac:dyDescent="0.25">
      <c r="A2187" s="3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10" t="s">
        <v>8331</v>
      </c>
      <c r="P2187" s="3" t="s">
        <v>8349</v>
      </c>
      <c r="Q2187" s="11">
        <f t="shared" si="68"/>
        <v>41319.349988425929</v>
      </c>
      <c r="R2187" s="3">
        <f t="shared" si="69"/>
        <v>2013</v>
      </c>
    </row>
    <row r="2188" spans="1:18" ht="45" x14ac:dyDescent="0.25">
      <c r="A2188" s="3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10" t="s">
        <v>8331</v>
      </c>
      <c r="P2188" s="3" t="s">
        <v>8349</v>
      </c>
      <c r="Q2188" s="11">
        <f t="shared" si="68"/>
        <v>42583.615081018521</v>
      </c>
      <c r="R2188" s="3">
        <f t="shared" si="69"/>
        <v>2016</v>
      </c>
    </row>
    <row r="2189" spans="1:18" ht="60" x14ac:dyDescent="0.25">
      <c r="A2189" s="3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10" t="s">
        <v>8331</v>
      </c>
      <c r="P2189" s="3" t="s">
        <v>8349</v>
      </c>
      <c r="Q2189" s="11">
        <f t="shared" si="68"/>
        <v>42068.209097222221</v>
      </c>
      <c r="R2189" s="3">
        <f t="shared" si="69"/>
        <v>2015</v>
      </c>
    </row>
    <row r="2190" spans="1:18" ht="45" x14ac:dyDescent="0.25">
      <c r="A2190" s="3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10" t="s">
        <v>8331</v>
      </c>
      <c r="P2190" s="3" t="s">
        <v>8349</v>
      </c>
      <c r="Q2190" s="11">
        <f t="shared" si="68"/>
        <v>42633.586122685185</v>
      </c>
      <c r="R2190" s="3">
        <f t="shared" si="69"/>
        <v>2016</v>
      </c>
    </row>
    <row r="2191" spans="1:18" ht="60" x14ac:dyDescent="0.25">
      <c r="A2191" s="3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10" t="s">
        <v>8331</v>
      </c>
      <c r="P2191" s="3" t="s">
        <v>8349</v>
      </c>
      <c r="Q2191" s="11">
        <f t="shared" si="68"/>
        <v>42467.788194444445</v>
      </c>
      <c r="R2191" s="3">
        <f t="shared" si="69"/>
        <v>2016</v>
      </c>
    </row>
    <row r="2192" spans="1:18" ht="45" x14ac:dyDescent="0.25">
      <c r="A2192" s="3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10" t="s">
        <v>8331</v>
      </c>
      <c r="P2192" s="3" t="s">
        <v>8349</v>
      </c>
      <c r="Q2192" s="11">
        <f t="shared" si="68"/>
        <v>42417.625046296293</v>
      </c>
      <c r="R2192" s="3">
        <f t="shared" si="69"/>
        <v>2016</v>
      </c>
    </row>
    <row r="2193" spans="1:18" ht="60" x14ac:dyDescent="0.25">
      <c r="A2193" s="3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10" t="s">
        <v>8331</v>
      </c>
      <c r="P2193" s="3" t="s">
        <v>8349</v>
      </c>
      <c r="Q2193" s="11">
        <f t="shared" si="68"/>
        <v>42768.833645833336</v>
      </c>
      <c r="R2193" s="3">
        <f t="shared" si="69"/>
        <v>2017</v>
      </c>
    </row>
    <row r="2194" spans="1:18" ht="60" x14ac:dyDescent="0.25">
      <c r="A2194" s="3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10" t="s">
        <v>8331</v>
      </c>
      <c r="P2194" s="3" t="s">
        <v>8349</v>
      </c>
      <c r="Q2194" s="11">
        <f t="shared" si="68"/>
        <v>42691.8512037037</v>
      </c>
      <c r="R2194" s="3">
        <f t="shared" si="69"/>
        <v>2016</v>
      </c>
    </row>
    <row r="2195" spans="1:18" ht="60" x14ac:dyDescent="0.25">
      <c r="A2195" s="3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10" t="s">
        <v>8331</v>
      </c>
      <c r="P2195" s="3" t="s">
        <v>8349</v>
      </c>
      <c r="Q2195" s="11">
        <f t="shared" si="68"/>
        <v>42664.405925925923</v>
      </c>
      <c r="R2195" s="3">
        <f t="shared" si="69"/>
        <v>2016</v>
      </c>
    </row>
    <row r="2196" spans="1:18" ht="60" x14ac:dyDescent="0.25">
      <c r="A2196" s="3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10" t="s">
        <v>8331</v>
      </c>
      <c r="P2196" s="3" t="s">
        <v>8349</v>
      </c>
      <c r="Q2196" s="11">
        <f t="shared" si="68"/>
        <v>42425.757986111115</v>
      </c>
      <c r="R2196" s="3">
        <f t="shared" si="69"/>
        <v>2016</v>
      </c>
    </row>
    <row r="2197" spans="1:18" ht="30" x14ac:dyDescent="0.25">
      <c r="A2197" s="3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10" t="s">
        <v>8331</v>
      </c>
      <c r="P2197" s="3" t="s">
        <v>8349</v>
      </c>
      <c r="Q2197" s="11">
        <f t="shared" si="68"/>
        <v>42197.771990740745</v>
      </c>
      <c r="R2197" s="3">
        <f t="shared" si="69"/>
        <v>2015</v>
      </c>
    </row>
    <row r="2198" spans="1:18" ht="30" x14ac:dyDescent="0.25">
      <c r="A2198" s="3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10" t="s">
        <v>8331</v>
      </c>
      <c r="P2198" s="3" t="s">
        <v>8349</v>
      </c>
      <c r="Q2198" s="11">
        <f t="shared" si="68"/>
        <v>42675.487291666665</v>
      </c>
      <c r="R2198" s="3">
        <f t="shared" si="69"/>
        <v>2016</v>
      </c>
    </row>
    <row r="2199" spans="1:18" ht="45" x14ac:dyDescent="0.25">
      <c r="A2199" s="3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10" t="s">
        <v>8331</v>
      </c>
      <c r="P2199" s="3" t="s">
        <v>8349</v>
      </c>
      <c r="Q2199" s="11">
        <f t="shared" si="68"/>
        <v>42033.584016203706</v>
      </c>
      <c r="R2199" s="3">
        <f t="shared" si="69"/>
        <v>2015</v>
      </c>
    </row>
    <row r="2200" spans="1:18" ht="60" x14ac:dyDescent="0.25">
      <c r="A2200" s="3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10" t="s">
        <v>8331</v>
      </c>
      <c r="P2200" s="3" t="s">
        <v>8349</v>
      </c>
      <c r="Q2200" s="11">
        <f t="shared" si="68"/>
        <v>42292.513888888891</v>
      </c>
      <c r="R2200" s="3">
        <f t="shared" si="69"/>
        <v>2015</v>
      </c>
    </row>
    <row r="2201" spans="1:18" ht="30" x14ac:dyDescent="0.25">
      <c r="A2201" s="3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10" t="s">
        <v>8331</v>
      </c>
      <c r="P2201" s="3" t="s">
        <v>8349</v>
      </c>
      <c r="Q2201" s="11">
        <f t="shared" si="68"/>
        <v>42262.416643518518</v>
      </c>
      <c r="R2201" s="3">
        <f t="shared" si="69"/>
        <v>2015</v>
      </c>
    </row>
    <row r="2202" spans="1:18" ht="60" x14ac:dyDescent="0.25">
      <c r="A2202" s="3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10" t="s">
        <v>8331</v>
      </c>
      <c r="P2202" s="3" t="s">
        <v>8349</v>
      </c>
      <c r="Q2202" s="11">
        <f t="shared" si="68"/>
        <v>42163.625787037032</v>
      </c>
      <c r="R2202" s="3">
        <f t="shared" si="69"/>
        <v>2015</v>
      </c>
    </row>
    <row r="2203" spans="1:18" ht="60" x14ac:dyDescent="0.25">
      <c r="A2203" s="3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10" t="s">
        <v>8323</v>
      </c>
      <c r="P2203" s="3" t="s">
        <v>8328</v>
      </c>
      <c r="Q2203" s="11">
        <f t="shared" si="68"/>
        <v>41276.846817129634</v>
      </c>
      <c r="R2203" s="3">
        <f t="shared" si="69"/>
        <v>2013</v>
      </c>
    </row>
    <row r="2204" spans="1:18" ht="45" x14ac:dyDescent="0.25">
      <c r="A2204" s="3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10" t="s">
        <v>8323</v>
      </c>
      <c r="P2204" s="3" t="s">
        <v>8328</v>
      </c>
      <c r="Q2204" s="11">
        <f t="shared" si="68"/>
        <v>41184.849166666667</v>
      </c>
      <c r="R2204" s="3">
        <f t="shared" si="69"/>
        <v>2012</v>
      </c>
    </row>
    <row r="2205" spans="1:18" ht="60" x14ac:dyDescent="0.25">
      <c r="A2205" s="3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10" t="s">
        <v>8323</v>
      </c>
      <c r="P2205" s="3" t="s">
        <v>8328</v>
      </c>
      <c r="Q2205" s="11">
        <f t="shared" si="68"/>
        <v>42241.85974537037</v>
      </c>
      <c r="R2205" s="3">
        <f t="shared" si="69"/>
        <v>2015</v>
      </c>
    </row>
    <row r="2206" spans="1:18" ht="45" x14ac:dyDescent="0.25">
      <c r="A2206" s="3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10" t="s">
        <v>8323</v>
      </c>
      <c r="P2206" s="3" t="s">
        <v>8328</v>
      </c>
      <c r="Q2206" s="11">
        <f t="shared" si="68"/>
        <v>41312.311562499999</v>
      </c>
      <c r="R2206" s="3">
        <f t="shared" si="69"/>
        <v>2013</v>
      </c>
    </row>
    <row r="2207" spans="1:18" ht="45" x14ac:dyDescent="0.25">
      <c r="A2207" s="3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10" t="s">
        <v>8323</v>
      </c>
      <c r="P2207" s="3" t="s">
        <v>8328</v>
      </c>
      <c r="Q2207" s="11">
        <f t="shared" si="68"/>
        <v>41031.82163194444</v>
      </c>
      <c r="R2207" s="3">
        <f t="shared" si="69"/>
        <v>2012</v>
      </c>
    </row>
    <row r="2208" spans="1:18" ht="60" x14ac:dyDescent="0.25">
      <c r="A2208" s="3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10" t="s">
        <v>8323</v>
      </c>
      <c r="P2208" s="3" t="s">
        <v>8328</v>
      </c>
      <c r="Q2208" s="11">
        <f t="shared" si="68"/>
        <v>40997.257222222222</v>
      </c>
      <c r="R2208" s="3">
        <f t="shared" si="69"/>
        <v>2012</v>
      </c>
    </row>
    <row r="2209" spans="1:18" ht="45" x14ac:dyDescent="0.25">
      <c r="A2209" s="3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10" t="s">
        <v>8323</v>
      </c>
      <c r="P2209" s="3" t="s">
        <v>8328</v>
      </c>
      <c r="Q2209" s="11">
        <f t="shared" si="68"/>
        <v>41564.194131944445</v>
      </c>
      <c r="R2209" s="3">
        <f t="shared" si="69"/>
        <v>2013</v>
      </c>
    </row>
    <row r="2210" spans="1:18" ht="60" x14ac:dyDescent="0.25">
      <c r="A2210" s="3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10" t="s">
        <v>8323</v>
      </c>
      <c r="P2210" s="3" t="s">
        <v>8328</v>
      </c>
      <c r="Q2210" s="11">
        <f t="shared" si="68"/>
        <v>40946.882245370369</v>
      </c>
      <c r="R2210" s="3">
        <f t="shared" si="69"/>
        <v>2012</v>
      </c>
    </row>
    <row r="2211" spans="1:18" ht="45" x14ac:dyDescent="0.25">
      <c r="A2211" s="3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10" t="s">
        <v>8323</v>
      </c>
      <c r="P2211" s="3" t="s">
        <v>8328</v>
      </c>
      <c r="Q2211" s="11">
        <f t="shared" si="68"/>
        <v>41732.479675925926</v>
      </c>
      <c r="R2211" s="3">
        <f t="shared" si="69"/>
        <v>2014</v>
      </c>
    </row>
    <row r="2212" spans="1:18" ht="60" x14ac:dyDescent="0.25">
      <c r="A2212" s="3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10" t="s">
        <v>8323</v>
      </c>
      <c r="P2212" s="3" t="s">
        <v>8328</v>
      </c>
      <c r="Q2212" s="11">
        <f t="shared" si="68"/>
        <v>40956.066087962965</v>
      </c>
      <c r="R2212" s="3">
        <f t="shared" si="69"/>
        <v>2012</v>
      </c>
    </row>
    <row r="2213" spans="1:18" ht="60" x14ac:dyDescent="0.25">
      <c r="A2213" s="3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10" t="s">
        <v>8323</v>
      </c>
      <c r="P2213" s="3" t="s">
        <v>8328</v>
      </c>
      <c r="Q2213" s="11">
        <f t="shared" si="68"/>
        <v>41716.785011574073</v>
      </c>
      <c r="R2213" s="3">
        <f t="shared" si="69"/>
        <v>2014</v>
      </c>
    </row>
    <row r="2214" spans="1:18" ht="60" x14ac:dyDescent="0.25">
      <c r="A2214" s="3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10" t="s">
        <v>8323</v>
      </c>
      <c r="P2214" s="3" t="s">
        <v>8328</v>
      </c>
      <c r="Q2214" s="11">
        <f t="shared" si="68"/>
        <v>41548.747418981482</v>
      </c>
      <c r="R2214" s="3">
        <f t="shared" si="69"/>
        <v>2013</v>
      </c>
    </row>
    <row r="2215" spans="1:18" ht="75" x14ac:dyDescent="0.25">
      <c r="A2215" s="3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10" t="s">
        <v>8323</v>
      </c>
      <c r="P2215" s="3" t="s">
        <v>8328</v>
      </c>
      <c r="Q2215" s="11">
        <f t="shared" si="68"/>
        <v>42109.826145833329</v>
      </c>
      <c r="R2215" s="3">
        <f t="shared" si="69"/>
        <v>2015</v>
      </c>
    </row>
    <row r="2216" spans="1:18" ht="45" x14ac:dyDescent="0.25">
      <c r="A2216" s="3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10" t="s">
        <v>8323</v>
      </c>
      <c r="P2216" s="3" t="s">
        <v>8328</v>
      </c>
      <c r="Q2216" s="11">
        <f t="shared" si="68"/>
        <v>41646.792222222226</v>
      </c>
      <c r="R2216" s="3">
        <f t="shared" si="69"/>
        <v>2014</v>
      </c>
    </row>
    <row r="2217" spans="1:18" ht="30" x14ac:dyDescent="0.25">
      <c r="A2217" s="3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10" t="s">
        <v>8323</v>
      </c>
      <c r="P2217" s="3" t="s">
        <v>8328</v>
      </c>
      <c r="Q2217" s="11">
        <f t="shared" si="68"/>
        <v>40958.717268518521</v>
      </c>
      <c r="R2217" s="3">
        <f t="shared" si="69"/>
        <v>2012</v>
      </c>
    </row>
    <row r="2218" spans="1:18" ht="60" x14ac:dyDescent="0.25">
      <c r="A2218" s="3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10" t="s">
        <v>8323</v>
      </c>
      <c r="P2218" s="3" t="s">
        <v>8328</v>
      </c>
      <c r="Q2218" s="11">
        <f t="shared" si="68"/>
        <v>42194.751678240747</v>
      </c>
      <c r="R2218" s="3">
        <f t="shared" si="69"/>
        <v>2015</v>
      </c>
    </row>
    <row r="2219" spans="1:18" ht="60" x14ac:dyDescent="0.25">
      <c r="A2219" s="3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10" t="s">
        <v>8323</v>
      </c>
      <c r="P2219" s="3" t="s">
        <v>8328</v>
      </c>
      <c r="Q2219" s="11">
        <f t="shared" si="68"/>
        <v>42299.776770833334</v>
      </c>
      <c r="R2219" s="3">
        <f t="shared" si="69"/>
        <v>2015</v>
      </c>
    </row>
    <row r="2220" spans="1:18" ht="45" x14ac:dyDescent="0.25">
      <c r="A2220" s="3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10" t="s">
        <v>8323</v>
      </c>
      <c r="P2220" s="3" t="s">
        <v>8328</v>
      </c>
      <c r="Q2220" s="11">
        <f t="shared" si="68"/>
        <v>41127.812303240738</v>
      </c>
      <c r="R2220" s="3">
        <f t="shared" si="69"/>
        <v>2012</v>
      </c>
    </row>
    <row r="2221" spans="1:18" ht="45" x14ac:dyDescent="0.25">
      <c r="A2221" s="3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10" t="s">
        <v>8323</v>
      </c>
      <c r="P2221" s="3" t="s">
        <v>8328</v>
      </c>
      <c r="Q2221" s="11">
        <f t="shared" si="68"/>
        <v>42205.718888888892</v>
      </c>
      <c r="R2221" s="3">
        <f t="shared" si="69"/>
        <v>2015</v>
      </c>
    </row>
    <row r="2222" spans="1:18" ht="45" x14ac:dyDescent="0.25">
      <c r="A2222" s="3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10" t="s">
        <v>8323</v>
      </c>
      <c r="P2222" s="3" t="s">
        <v>8328</v>
      </c>
      <c r="Q2222" s="11">
        <f t="shared" si="68"/>
        <v>41452.060601851852</v>
      </c>
      <c r="R2222" s="3">
        <f t="shared" si="69"/>
        <v>2013</v>
      </c>
    </row>
    <row r="2223" spans="1:18" ht="45" x14ac:dyDescent="0.25">
      <c r="A2223" s="3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10" t="s">
        <v>8331</v>
      </c>
      <c r="P2223" s="3" t="s">
        <v>8349</v>
      </c>
      <c r="Q2223" s="11">
        <f t="shared" si="68"/>
        <v>42452.666770833333</v>
      </c>
      <c r="R2223" s="3">
        <f t="shared" si="69"/>
        <v>2016</v>
      </c>
    </row>
    <row r="2224" spans="1:18" ht="60" x14ac:dyDescent="0.25">
      <c r="A2224" s="3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10" t="s">
        <v>8331</v>
      </c>
      <c r="P2224" s="3" t="s">
        <v>8349</v>
      </c>
      <c r="Q2224" s="11">
        <f t="shared" si="68"/>
        <v>40906.787581018521</v>
      </c>
      <c r="R2224" s="3">
        <f t="shared" si="69"/>
        <v>2011</v>
      </c>
    </row>
    <row r="2225" spans="1:18" ht="60" x14ac:dyDescent="0.25">
      <c r="A2225" s="3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10" t="s">
        <v>8331</v>
      </c>
      <c r="P2225" s="3" t="s">
        <v>8349</v>
      </c>
      <c r="Q2225" s="11">
        <f t="shared" si="68"/>
        <v>42152.640833333338</v>
      </c>
      <c r="R2225" s="3">
        <f t="shared" si="69"/>
        <v>2015</v>
      </c>
    </row>
    <row r="2226" spans="1:18" ht="60" x14ac:dyDescent="0.25">
      <c r="A2226" s="3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10" t="s">
        <v>8331</v>
      </c>
      <c r="P2226" s="3" t="s">
        <v>8349</v>
      </c>
      <c r="Q2226" s="11">
        <f t="shared" si="68"/>
        <v>42644.667534722219</v>
      </c>
      <c r="R2226" s="3">
        <f t="shared" si="69"/>
        <v>2016</v>
      </c>
    </row>
    <row r="2227" spans="1:18" ht="60" x14ac:dyDescent="0.25">
      <c r="A2227" s="3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10" t="s">
        <v>8331</v>
      </c>
      <c r="P2227" s="3" t="s">
        <v>8349</v>
      </c>
      <c r="Q2227" s="11">
        <f t="shared" si="68"/>
        <v>41873.79184027778</v>
      </c>
      <c r="R2227" s="3">
        <f t="shared" si="69"/>
        <v>2014</v>
      </c>
    </row>
    <row r="2228" spans="1:18" ht="60" x14ac:dyDescent="0.25">
      <c r="A2228" s="3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10" t="s">
        <v>8331</v>
      </c>
      <c r="P2228" s="3" t="s">
        <v>8349</v>
      </c>
      <c r="Q2228" s="11">
        <f t="shared" si="68"/>
        <v>42381.79886574074</v>
      </c>
      <c r="R2228" s="3">
        <f t="shared" si="69"/>
        <v>2016</v>
      </c>
    </row>
    <row r="2229" spans="1:18" ht="60" x14ac:dyDescent="0.25">
      <c r="A2229" s="3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10" t="s">
        <v>8331</v>
      </c>
      <c r="P2229" s="3" t="s">
        <v>8349</v>
      </c>
      <c r="Q2229" s="11">
        <f t="shared" si="68"/>
        <v>41561.807349537034</v>
      </c>
      <c r="R2229" s="3">
        <f t="shared" si="69"/>
        <v>2013</v>
      </c>
    </row>
    <row r="2230" spans="1:18" ht="60" x14ac:dyDescent="0.25">
      <c r="A2230" s="3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10" t="s">
        <v>8331</v>
      </c>
      <c r="P2230" s="3" t="s">
        <v>8349</v>
      </c>
      <c r="Q2230" s="11">
        <f t="shared" si="68"/>
        <v>42202.278194444443</v>
      </c>
      <c r="R2230" s="3">
        <f t="shared" si="69"/>
        <v>2015</v>
      </c>
    </row>
    <row r="2231" spans="1:18" ht="60" x14ac:dyDescent="0.25">
      <c r="A2231" s="3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10" t="s">
        <v>8331</v>
      </c>
      <c r="P2231" s="3" t="s">
        <v>8349</v>
      </c>
      <c r="Q2231" s="11">
        <f t="shared" si="68"/>
        <v>41484.664247685185</v>
      </c>
      <c r="R2231" s="3">
        <f t="shared" si="69"/>
        <v>2013</v>
      </c>
    </row>
    <row r="2232" spans="1:18" ht="60" x14ac:dyDescent="0.25">
      <c r="A2232" s="3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10" t="s">
        <v>8331</v>
      </c>
      <c r="P2232" s="3" t="s">
        <v>8349</v>
      </c>
      <c r="Q2232" s="11">
        <f t="shared" si="68"/>
        <v>41724.881099537037</v>
      </c>
      <c r="R2232" s="3">
        <f t="shared" si="69"/>
        <v>2014</v>
      </c>
    </row>
    <row r="2233" spans="1:18" ht="60" x14ac:dyDescent="0.25">
      <c r="A2233" s="3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10" t="s">
        <v>8331</v>
      </c>
      <c r="P2233" s="3" t="s">
        <v>8349</v>
      </c>
      <c r="Q2233" s="11">
        <f t="shared" si="68"/>
        <v>41423.910891203705</v>
      </c>
      <c r="R2233" s="3">
        <f t="shared" si="69"/>
        <v>2013</v>
      </c>
    </row>
    <row r="2234" spans="1:18" ht="45" x14ac:dyDescent="0.25">
      <c r="A2234" s="3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10" t="s">
        <v>8331</v>
      </c>
      <c r="P2234" s="3" t="s">
        <v>8349</v>
      </c>
      <c r="Q2234" s="11">
        <f t="shared" si="68"/>
        <v>41806.794074074074</v>
      </c>
      <c r="R2234" s="3">
        <f t="shared" si="69"/>
        <v>2014</v>
      </c>
    </row>
    <row r="2235" spans="1:18" ht="45" x14ac:dyDescent="0.25">
      <c r="A2235" s="3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10" t="s">
        <v>8331</v>
      </c>
      <c r="P2235" s="3" t="s">
        <v>8349</v>
      </c>
      <c r="Q2235" s="11">
        <f t="shared" si="68"/>
        <v>42331.378923611104</v>
      </c>
      <c r="R2235" s="3">
        <f t="shared" si="69"/>
        <v>2015</v>
      </c>
    </row>
    <row r="2236" spans="1:18" ht="45" x14ac:dyDescent="0.25">
      <c r="A2236" s="3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10" t="s">
        <v>8331</v>
      </c>
      <c r="P2236" s="3" t="s">
        <v>8349</v>
      </c>
      <c r="Q2236" s="11">
        <f t="shared" si="68"/>
        <v>42710.824618055558</v>
      </c>
      <c r="R2236" s="3">
        <f t="shared" si="69"/>
        <v>2016</v>
      </c>
    </row>
    <row r="2237" spans="1:18" ht="45" x14ac:dyDescent="0.25">
      <c r="A2237" s="3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10" t="s">
        <v>8331</v>
      </c>
      <c r="P2237" s="3" t="s">
        <v>8349</v>
      </c>
      <c r="Q2237" s="11">
        <f t="shared" si="68"/>
        <v>42062.022118055553</v>
      </c>
      <c r="R2237" s="3">
        <f t="shared" si="69"/>
        <v>2015</v>
      </c>
    </row>
    <row r="2238" spans="1:18" ht="45" x14ac:dyDescent="0.25">
      <c r="A2238" s="3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10" t="s">
        <v>8331</v>
      </c>
      <c r="P2238" s="3" t="s">
        <v>8349</v>
      </c>
      <c r="Q2238" s="11">
        <f t="shared" si="68"/>
        <v>42371.617164351846</v>
      </c>
      <c r="R2238" s="3">
        <f t="shared" si="69"/>
        <v>2016</v>
      </c>
    </row>
    <row r="2239" spans="1:18" ht="60" x14ac:dyDescent="0.25">
      <c r="A2239" s="3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10" t="s">
        <v>8331</v>
      </c>
      <c r="P2239" s="3" t="s">
        <v>8349</v>
      </c>
      <c r="Q2239" s="11">
        <f t="shared" si="68"/>
        <v>41915.003275462965</v>
      </c>
      <c r="R2239" s="3">
        <f t="shared" si="69"/>
        <v>2014</v>
      </c>
    </row>
    <row r="2240" spans="1:18" ht="30" x14ac:dyDescent="0.25">
      <c r="A2240" s="3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10" t="s">
        <v>8331</v>
      </c>
      <c r="P2240" s="3" t="s">
        <v>8349</v>
      </c>
      <c r="Q2240" s="11">
        <f t="shared" si="68"/>
        <v>42774.621712962966</v>
      </c>
      <c r="R2240" s="3">
        <f t="shared" si="69"/>
        <v>2017</v>
      </c>
    </row>
    <row r="2241" spans="1:18" ht="30" x14ac:dyDescent="0.25">
      <c r="A2241" s="3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10" t="s">
        <v>8331</v>
      </c>
      <c r="P2241" s="3" t="s">
        <v>8349</v>
      </c>
      <c r="Q2241" s="11">
        <f t="shared" si="68"/>
        <v>41572.958495370374</v>
      </c>
      <c r="R2241" s="3">
        <f t="shared" si="69"/>
        <v>2013</v>
      </c>
    </row>
    <row r="2242" spans="1:18" ht="45" x14ac:dyDescent="0.25">
      <c r="A2242" s="3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10" t="s">
        <v>8331</v>
      </c>
      <c r="P2242" s="3" t="s">
        <v>8349</v>
      </c>
      <c r="Q2242" s="11">
        <f t="shared" si="68"/>
        <v>42452.825740740736</v>
      </c>
      <c r="R2242" s="3">
        <f t="shared" si="69"/>
        <v>2016</v>
      </c>
    </row>
    <row r="2243" spans="1:18" ht="60" x14ac:dyDescent="0.25">
      <c r="A2243" s="3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10" t="s">
        <v>8331</v>
      </c>
      <c r="P2243" s="3" t="s">
        <v>8349</v>
      </c>
      <c r="Q2243" s="11">
        <f t="shared" ref="Q2243:Q2306" si="70">(((J2243/60)/60)/24)+DATE(1970,1,1)</f>
        <v>42766.827546296292</v>
      </c>
      <c r="R2243" s="3">
        <f t="shared" ref="R2243:R2306" si="71">YEAR(Q2243)</f>
        <v>2017</v>
      </c>
    </row>
    <row r="2244" spans="1:18" ht="30" x14ac:dyDescent="0.25">
      <c r="A2244" s="3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10" t="s">
        <v>8331</v>
      </c>
      <c r="P2244" s="3" t="s">
        <v>8349</v>
      </c>
      <c r="Q2244" s="11">
        <f t="shared" si="70"/>
        <v>41569.575613425928</v>
      </c>
      <c r="R2244" s="3">
        <f t="shared" si="71"/>
        <v>2013</v>
      </c>
    </row>
    <row r="2245" spans="1:18" ht="60" x14ac:dyDescent="0.25">
      <c r="A2245" s="3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10" t="s">
        <v>8331</v>
      </c>
      <c r="P2245" s="3" t="s">
        <v>8349</v>
      </c>
      <c r="Q2245" s="11">
        <f t="shared" si="70"/>
        <v>42800.751041666663</v>
      </c>
      <c r="R2245" s="3">
        <f t="shared" si="71"/>
        <v>2017</v>
      </c>
    </row>
    <row r="2246" spans="1:18" ht="45" x14ac:dyDescent="0.25">
      <c r="A2246" s="3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10" t="s">
        <v>8331</v>
      </c>
      <c r="P2246" s="3" t="s">
        <v>8349</v>
      </c>
      <c r="Q2246" s="11">
        <f t="shared" si="70"/>
        <v>42647.818819444445</v>
      </c>
      <c r="R2246" s="3">
        <f t="shared" si="71"/>
        <v>2016</v>
      </c>
    </row>
    <row r="2247" spans="1:18" ht="45" x14ac:dyDescent="0.25">
      <c r="A2247" s="3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10" t="s">
        <v>8331</v>
      </c>
      <c r="P2247" s="3" t="s">
        <v>8349</v>
      </c>
      <c r="Q2247" s="11">
        <f t="shared" si="70"/>
        <v>41660.708530092597</v>
      </c>
      <c r="R2247" s="3">
        <f t="shared" si="71"/>
        <v>2014</v>
      </c>
    </row>
    <row r="2248" spans="1:18" ht="60" x14ac:dyDescent="0.25">
      <c r="A2248" s="3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10" t="s">
        <v>8331</v>
      </c>
      <c r="P2248" s="3" t="s">
        <v>8349</v>
      </c>
      <c r="Q2248" s="11">
        <f t="shared" si="70"/>
        <v>42221.79178240741</v>
      </c>
      <c r="R2248" s="3">
        <f t="shared" si="71"/>
        <v>2015</v>
      </c>
    </row>
    <row r="2249" spans="1:18" ht="45" x14ac:dyDescent="0.25">
      <c r="A2249" s="3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10" t="s">
        <v>8331</v>
      </c>
      <c r="P2249" s="3" t="s">
        <v>8349</v>
      </c>
      <c r="Q2249" s="11">
        <f t="shared" si="70"/>
        <v>42200.666261574079</v>
      </c>
      <c r="R2249" s="3">
        <f t="shared" si="71"/>
        <v>2015</v>
      </c>
    </row>
    <row r="2250" spans="1:18" ht="60" x14ac:dyDescent="0.25">
      <c r="A2250" s="3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10" t="s">
        <v>8331</v>
      </c>
      <c r="P2250" s="3" t="s">
        <v>8349</v>
      </c>
      <c r="Q2250" s="11">
        <f t="shared" si="70"/>
        <v>42688.875902777778</v>
      </c>
      <c r="R2250" s="3">
        <f t="shared" si="71"/>
        <v>2016</v>
      </c>
    </row>
    <row r="2251" spans="1:18" ht="45" x14ac:dyDescent="0.25">
      <c r="A2251" s="3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10" t="s">
        <v>8331</v>
      </c>
      <c r="P2251" s="3" t="s">
        <v>8349</v>
      </c>
      <c r="Q2251" s="11">
        <f t="shared" si="70"/>
        <v>41336.703298611108</v>
      </c>
      <c r="R2251" s="3">
        <f t="shared" si="71"/>
        <v>2013</v>
      </c>
    </row>
    <row r="2252" spans="1:18" ht="45" x14ac:dyDescent="0.25">
      <c r="A2252" s="3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10" t="s">
        <v>8331</v>
      </c>
      <c r="P2252" s="3" t="s">
        <v>8349</v>
      </c>
      <c r="Q2252" s="11">
        <f t="shared" si="70"/>
        <v>42677.005474537036</v>
      </c>
      <c r="R2252" s="3">
        <f t="shared" si="71"/>
        <v>2016</v>
      </c>
    </row>
    <row r="2253" spans="1:18" ht="45" x14ac:dyDescent="0.25">
      <c r="A2253" s="3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10" t="s">
        <v>8331</v>
      </c>
      <c r="P2253" s="3" t="s">
        <v>8349</v>
      </c>
      <c r="Q2253" s="11">
        <f t="shared" si="70"/>
        <v>41846.34579861111</v>
      </c>
      <c r="R2253" s="3">
        <f t="shared" si="71"/>
        <v>2014</v>
      </c>
    </row>
    <row r="2254" spans="1:18" ht="60" x14ac:dyDescent="0.25">
      <c r="A2254" s="3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10" t="s">
        <v>8331</v>
      </c>
      <c r="P2254" s="3" t="s">
        <v>8349</v>
      </c>
      <c r="Q2254" s="11">
        <f t="shared" si="70"/>
        <v>42573.327986111108</v>
      </c>
      <c r="R2254" s="3">
        <f t="shared" si="71"/>
        <v>2016</v>
      </c>
    </row>
    <row r="2255" spans="1:18" ht="60" x14ac:dyDescent="0.25">
      <c r="A2255" s="3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10" t="s">
        <v>8331</v>
      </c>
      <c r="P2255" s="3" t="s">
        <v>8349</v>
      </c>
      <c r="Q2255" s="11">
        <f t="shared" si="70"/>
        <v>42296.631331018521</v>
      </c>
      <c r="R2255" s="3">
        <f t="shared" si="71"/>
        <v>2015</v>
      </c>
    </row>
    <row r="2256" spans="1:18" ht="45" x14ac:dyDescent="0.25">
      <c r="A2256" s="3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10" t="s">
        <v>8331</v>
      </c>
      <c r="P2256" s="3" t="s">
        <v>8349</v>
      </c>
      <c r="Q2256" s="11">
        <f t="shared" si="70"/>
        <v>42752.647777777776</v>
      </c>
      <c r="R2256" s="3">
        <f t="shared" si="71"/>
        <v>2017</v>
      </c>
    </row>
    <row r="2257" spans="1:18" ht="30" x14ac:dyDescent="0.25">
      <c r="A2257" s="3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10" t="s">
        <v>8331</v>
      </c>
      <c r="P2257" s="3" t="s">
        <v>8349</v>
      </c>
      <c r="Q2257" s="11">
        <f t="shared" si="70"/>
        <v>42467.951979166668</v>
      </c>
      <c r="R2257" s="3">
        <f t="shared" si="71"/>
        <v>2016</v>
      </c>
    </row>
    <row r="2258" spans="1:18" ht="45" x14ac:dyDescent="0.25">
      <c r="A2258" s="3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10" t="s">
        <v>8331</v>
      </c>
      <c r="P2258" s="3" t="s">
        <v>8349</v>
      </c>
      <c r="Q2258" s="11">
        <f t="shared" si="70"/>
        <v>42682.451921296291</v>
      </c>
      <c r="R2258" s="3">
        <f t="shared" si="71"/>
        <v>2016</v>
      </c>
    </row>
    <row r="2259" spans="1:18" ht="60" x14ac:dyDescent="0.25">
      <c r="A2259" s="3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10" t="s">
        <v>8331</v>
      </c>
      <c r="P2259" s="3" t="s">
        <v>8349</v>
      </c>
      <c r="Q2259" s="11">
        <f t="shared" si="70"/>
        <v>42505.936678240745</v>
      </c>
      <c r="R2259" s="3">
        <f t="shared" si="71"/>
        <v>2016</v>
      </c>
    </row>
    <row r="2260" spans="1:18" ht="30" x14ac:dyDescent="0.25">
      <c r="A2260" s="3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10" t="s">
        <v>8331</v>
      </c>
      <c r="P2260" s="3" t="s">
        <v>8349</v>
      </c>
      <c r="Q2260" s="11">
        <f t="shared" si="70"/>
        <v>42136.75100694444</v>
      </c>
      <c r="R2260" s="3">
        <f t="shared" si="71"/>
        <v>2015</v>
      </c>
    </row>
    <row r="2261" spans="1:18" ht="60" x14ac:dyDescent="0.25">
      <c r="A2261" s="3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10" t="s">
        <v>8331</v>
      </c>
      <c r="P2261" s="3" t="s">
        <v>8349</v>
      </c>
      <c r="Q2261" s="11">
        <f t="shared" si="70"/>
        <v>42702.804814814815</v>
      </c>
      <c r="R2261" s="3">
        <f t="shared" si="71"/>
        <v>2016</v>
      </c>
    </row>
    <row r="2262" spans="1:18" ht="60" x14ac:dyDescent="0.25">
      <c r="A2262" s="3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10" t="s">
        <v>8331</v>
      </c>
      <c r="P2262" s="3" t="s">
        <v>8349</v>
      </c>
      <c r="Q2262" s="11">
        <f t="shared" si="70"/>
        <v>41695.016782407409</v>
      </c>
      <c r="R2262" s="3">
        <f t="shared" si="71"/>
        <v>2014</v>
      </c>
    </row>
    <row r="2263" spans="1:18" ht="60" x14ac:dyDescent="0.25">
      <c r="A2263" s="3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10" t="s">
        <v>8331</v>
      </c>
      <c r="P2263" s="3" t="s">
        <v>8349</v>
      </c>
      <c r="Q2263" s="11">
        <f t="shared" si="70"/>
        <v>42759.724768518514</v>
      </c>
      <c r="R2263" s="3">
        <f t="shared" si="71"/>
        <v>2017</v>
      </c>
    </row>
    <row r="2264" spans="1:18" ht="45" x14ac:dyDescent="0.25">
      <c r="A2264" s="3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10" t="s">
        <v>8331</v>
      </c>
      <c r="P2264" s="3" t="s">
        <v>8349</v>
      </c>
      <c r="Q2264" s="11">
        <f t="shared" si="70"/>
        <v>41926.585162037038</v>
      </c>
      <c r="R2264" s="3">
        <f t="shared" si="71"/>
        <v>2014</v>
      </c>
    </row>
    <row r="2265" spans="1:18" ht="45" x14ac:dyDescent="0.25">
      <c r="A2265" s="3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10" t="s">
        <v>8331</v>
      </c>
      <c r="P2265" s="3" t="s">
        <v>8349</v>
      </c>
      <c r="Q2265" s="11">
        <f t="shared" si="70"/>
        <v>42014.832326388889</v>
      </c>
      <c r="R2265" s="3">
        <f t="shared" si="71"/>
        <v>2015</v>
      </c>
    </row>
    <row r="2266" spans="1:18" ht="60" x14ac:dyDescent="0.25">
      <c r="A2266" s="3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10" t="s">
        <v>8331</v>
      </c>
      <c r="P2266" s="3" t="s">
        <v>8349</v>
      </c>
      <c r="Q2266" s="11">
        <f t="shared" si="70"/>
        <v>42496.582337962958</v>
      </c>
      <c r="R2266" s="3">
        <f t="shared" si="71"/>
        <v>2016</v>
      </c>
    </row>
    <row r="2267" spans="1:18" ht="60" x14ac:dyDescent="0.25">
      <c r="A2267" s="3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10" t="s">
        <v>8331</v>
      </c>
      <c r="P2267" s="3" t="s">
        <v>8349</v>
      </c>
      <c r="Q2267" s="11">
        <f t="shared" si="70"/>
        <v>42689.853090277778</v>
      </c>
      <c r="R2267" s="3">
        <f t="shared" si="71"/>
        <v>2016</v>
      </c>
    </row>
    <row r="2268" spans="1:18" ht="45" x14ac:dyDescent="0.25">
      <c r="A2268" s="3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10" t="s">
        <v>8331</v>
      </c>
      <c r="P2268" s="3" t="s">
        <v>8349</v>
      </c>
      <c r="Q2268" s="11">
        <f t="shared" si="70"/>
        <v>42469.874907407408</v>
      </c>
      <c r="R2268" s="3">
        <f t="shared" si="71"/>
        <v>2016</v>
      </c>
    </row>
    <row r="2269" spans="1:18" ht="60" x14ac:dyDescent="0.25">
      <c r="A2269" s="3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10" t="s">
        <v>8331</v>
      </c>
      <c r="P2269" s="3" t="s">
        <v>8349</v>
      </c>
      <c r="Q2269" s="11">
        <f t="shared" si="70"/>
        <v>41968.829826388886</v>
      </c>
      <c r="R2269" s="3">
        <f t="shared" si="71"/>
        <v>2014</v>
      </c>
    </row>
    <row r="2270" spans="1:18" ht="60" x14ac:dyDescent="0.25">
      <c r="A2270" s="3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10" t="s">
        <v>8331</v>
      </c>
      <c r="P2270" s="3" t="s">
        <v>8349</v>
      </c>
      <c r="Q2270" s="11">
        <f t="shared" si="70"/>
        <v>42776.082349537035</v>
      </c>
      <c r="R2270" s="3">
        <f t="shared" si="71"/>
        <v>2017</v>
      </c>
    </row>
    <row r="2271" spans="1:18" ht="45" x14ac:dyDescent="0.25">
      <c r="A2271" s="3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10" t="s">
        <v>8331</v>
      </c>
      <c r="P2271" s="3" t="s">
        <v>8349</v>
      </c>
      <c r="Q2271" s="11">
        <f t="shared" si="70"/>
        <v>42776.704432870371</v>
      </c>
      <c r="R2271" s="3">
        <f t="shared" si="71"/>
        <v>2017</v>
      </c>
    </row>
    <row r="2272" spans="1:18" ht="45" x14ac:dyDescent="0.25">
      <c r="A2272" s="3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10" t="s">
        <v>8331</v>
      </c>
      <c r="P2272" s="3" t="s">
        <v>8349</v>
      </c>
      <c r="Q2272" s="11">
        <f t="shared" si="70"/>
        <v>42725.869363425925</v>
      </c>
      <c r="R2272" s="3">
        <f t="shared" si="71"/>
        <v>2016</v>
      </c>
    </row>
    <row r="2273" spans="1:18" ht="60" x14ac:dyDescent="0.25">
      <c r="A2273" s="3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10" t="s">
        <v>8331</v>
      </c>
      <c r="P2273" s="3" t="s">
        <v>8349</v>
      </c>
      <c r="Q2273" s="11">
        <f t="shared" si="70"/>
        <v>42684.000046296293</v>
      </c>
      <c r="R2273" s="3">
        <f t="shared" si="71"/>
        <v>2016</v>
      </c>
    </row>
    <row r="2274" spans="1:18" ht="45" x14ac:dyDescent="0.25">
      <c r="A2274" s="3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10" t="s">
        <v>8331</v>
      </c>
      <c r="P2274" s="3" t="s">
        <v>8349</v>
      </c>
      <c r="Q2274" s="11">
        <f t="shared" si="70"/>
        <v>42315.699490740735</v>
      </c>
      <c r="R2274" s="3">
        <f t="shared" si="71"/>
        <v>2015</v>
      </c>
    </row>
    <row r="2275" spans="1:18" ht="60" x14ac:dyDescent="0.25">
      <c r="A2275" s="3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10" t="s">
        <v>8331</v>
      </c>
      <c r="P2275" s="3" t="s">
        <v>8349</v>
      </c>
      <c r="Q2275" s="11">
        <f t="shared" si="70"/>
        <v>42781.549097222218</v>
      </c>
      <c r="R2275" s="3">
        <f t="shared" si="71"/>
        <v>2017</v>
      </c>
    </row>
    <row r="2276" spans="1:18" ht="60" x14ac:dyDescent="0.25">
      <c r="A2276" s="3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10" t="s">
        <v>8331</v>
      </c>
      <c r="P2276" s="3" t="s">
        <v>8349</v>
      </c>
      <c r="Q2276" s="11">
        <f t="shared" si="70"/>
        <v>41663.500659722224</v>
      </c>
      <c r="R2276" s="3">
        <f t="shared" si="71"/>
        <v>2014</v>
      </c>
    </row>
    <row r="2277" spans="1:18" ht="45" x14ac:dyDescent="0.25">
      <c r="A2277" s="3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10" t="s">
        <v>8331</v>
      </c>
      <c r="P2277" s="3" t="s">
        <v>8349</v>
      </c>
      <c r="Q2277" s="11">
        <f t="shared" si="70"/>
        <v>41965.616655092599</v>
      </c>
      <c r="R2277" s="3">
        <f t="shared" si="71"/>
        <v>2014</v>
      </c>
    </row>
    <row r="2278" spans="1:18" ht="60" x14ac:dyDescent="0.25">
      <c r="A2278" s="3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10" t="s">
        <v>8331</v>
      </c>
      <c r="P2278" s="3" t="s">
        <v>8349</v>
      </c>
      <c r="Q2278" s="11">
        <f t="shared" si="70"/>
        <v>41614.651493055557</v>
      </c>
      <c r="R2278" s="3">
        <f t="shared" si="71"/>
        <v>2013</v>
      </c>
    </row>
    <row r="2279" spans="1:18" ht="60" x14ac:dyDescent="0.25">
      <c r="A2279" s="3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10" t="s">
        <v>8331</v>
      </c>
      <c r="P2279" s="3" t="s">
        <v>8349</v>
      </c>
      <c r="Q2279" s="11">
        <f t="shared" si="70"/>
        <v>40936.678506944445</v>
      </c>
      <c r="R2279" s="3">
        <f t="shared" si="71"/>
        <v>2012</v>
      </c>
    </row>
    <row r="2280" spans="1:18" ht="45" x14ac:dyDescent="0.25">
      <c r="A2280" s="3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10" t="s">
        <v>8331</v>
      </c>
      <c r="P2280" s="3" t="s">
        <v>8349</v>
      </c>
      <c r="Q2280" s="11">
        <f t="shared" si="70"/>
        <v>42338.709108796291</v>
      </c>
      <c r="R2280" s="3">
        <f t="shared" si="71"/>
        <v>2015</v>
      </c>
    </row>
    <row r="2281" spans="1:18" ht="60" x14ac:dyDescent="0.25">
      <c r="A2281" s="3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10" t="s">
        <v>8331</v>
      </c>
      <c r="P2281" s="3" t="s">
        <v>8349</v>
      </c>
      <c r="Q2281" s="11">
        <f t="shared" si="70"/>
        <v>42020.806701388887</v>
      </c>
      <c r="R2281" s="3">
        <f t="shared" si="71"/>
        <v>2015</v>
      </c>
    </row>
    <row r="2282" spans="1:18" ht="60" x14ac:dyDescent="0.25">
      <c r="A2282" s="3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10" t="s">
        <v>8331</v>
      </c>
      <c r="P2282" s="3" t="s">
        <v>8349</v>
      </c>
      <c r="Q2282" s="11">
        <f t="shared" si="70"/>
        <v>42234.624895833331</v>
      </c>
      <c r="R2282" s="3">
        <f t="shared" si="71"/>
        <v>2015</v>
      </c>
    </row>
    <row r="2283" spans="1:18" ht="60" x14ac:dyDescent="0.25">
      <c r="A2283" s="3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10" t="s">
        <v>8323</v>
      </c>
      <c r="P2283" s="3" t="s">
        <v>8324</v>
      </c>
      <c r="Q2283" s="11">
        <f t="shared" si="70"/>
        <v>40687.285844907405</v>
      </c>
      <c r="R2283" s="3">
        <f t="shared" si="71"/>
        <v>2011</v>
      </c>
    </row>
    <row r="2284" spans="1:18" ht="45" x14ac:dyDescent="0.25">
      <c r="A2284" s="3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10" t="s">
        <v>8323</v>
      </c>
      <c r="P2284" s="3" t="s">
        <v>8324</v>
      </c>
      <c r="Q2284" s="11">
        <f t="shared" si="70"/>
        <v>42323.17460648148</v>
      </c>
      <c r="R2284" s="3">
        <f t="shared" si="71"/>
        <v>2015</v>
      </c>
    </row>
    <row r="2285" spans="1:18" ht="60" x14ac:dyDescent="0.25">
      <c r="A2285" s="3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10" t="s">
        <v>8323</v>
      </c>
      <c r="P2285" s="3" t="s">
        <v>8324</v>
      </c>
      <c r="Q2285" s="11">
        <f t="shared" si="70"/>
        <v>40978.125046296293</v>
      </c>
      <c r="R2285" s="3">
        <f t="shared" si="71"/>
        <v>2012</v>
      </c>
    </row>
    <row r="2286" spans="1:18" ht="30" x14ac:dyDescent="0.25">
      <c r="A2286" s="3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10" t="s">
        <v>8323</v>
      </c>
      <c r="P2286" s="3" t="s">
        <v>8324</v>
      </c>
      <c r="Q2286" s="11">
        <f t="shared" si="70"/>
        <v>40585.796817129631</v>
      </c>
      <c r="R2286" s="3">
        <f t="shared" si="71"/>
        <v>2011</v>
      </c>
    </row>
    <row r="2287" spans="1:18" ht="60" x14ac:dyDescent="0.25">
      <c r="A2287" s="3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10" t="s">
        <v>8323</v>
      </c>
      <c r="P2287" s="3" t="s">
        <v>8324</v>
      </c>
      <c r="Q2287" s="11">
        <f t="shared" si="70"/>
        <v>41059.185682870368</v>
      </c>
      <c r="R2287" s="3">
        <f t="shared" si="71"/>
        <v>2012</v>
      </c>
    </row>
    <row r="2288" spans="1:18" ht="45" x14ac:dyDescent="0.25">
      <c r="A2288" s="3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10" t="s">
        <v>8323</v>
      </c>
      <c r="P2288" s="3" t="s">
        <v>8324</v>
      </c>
      <c r="Q2288" s="11">
        <f t="shared" si="70"/>
        <v>41494.963587962964</v>
      </c>
      <c r="R2288" s="3">
        <f t="shared" si="71"/>
        <v>2013</v>
      </c>
    </row>
    <row r="2289" spans="1:18" ht="45" x14ac:dyDescent="0.25">
      <c r="A2289" s="3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10" t="s">
        <v>8323</v>
      </c>
      <c r="P2289" s="3" t="s">
        <v>8324</v>
      </c>
      <c r="Q2289" s="11">
        <f t="shared" si="70"/>
        <v>41792.667361111111</v>
      </c>
      <c r="R2289" s="3">
        <f t="shared" si="71"/>
        <v>2014</v>
      </c>
    </row>
    <row r="2290" spans="1:18" ht="60" x14ac:dyDescent="0.25">
      <c r="A2290" s="3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10" t="s">
        <v>8323</v>
      </c>
      <c r="P2290" s="3" t="s">
        <v>8324</v>
      </c>
      <c r="Q2290" s="11">
        <f t="shared" si="70"/>
        <v>41067.827418981484</v>
      </c>
      <c r="R2290" s="3">
        <f t="shared" si="71"/>
        <v>2012</v>
      </c>
    </row>
    <row r="2291" spans="1:18" ht="60" x14ac:dyDescent="0.25">
      <c r="A2291" s="3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10" t="s">
        <v>8323</v>
      </c>
      <c r="P2291" s="3" t="s">
        <v>8324</v>
      </c>
      <c r="Q2291" s="11">
        <f t="shared" si="70"/>
        <v>41571.998379629629</v>
      </c>
      <c r="R2291" s="3">
        <f t="shared" si="71"/>
        <v>2013</v>
      </c>
    </row>
    <row r="2292" spans="1:18" ht="45" x14ac:dyDescent="0.25">
      <c r="A2292" s="3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10" t="s">
        <v>8323</v>
      </c>
      <c r="P2292" s="3" t="s">
        <v>8324</v>
      </c>
      <c r="Q2292" s="11">
        <f t="shared" si="70"/>
        <v>40070.253819444442</v>
      </c>
      <c r="R2292" s="3">
        <f t="shared" si="71"/>
        <v>2009</v>
      </c>
    </row>
    <row r="2293" spans="1:18" ht="60" x14ac:dyDescent="0.25">
      <c r="A2293" s="3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10" t="s">
        <v>8323</v>
      </c>
      <c r="P2293" s="3" t="s">
        <v>8324</v>
      </c>
      <c r="Q2293" s="11">
        <f t="shared" si="70"/>
        <v>40987.977060185185</v>
      </c>
      <c r="R2293" s="3">
        <f t="shared" si="71"/>
        <v>2012</v>
      </c>
    </row>
    <row r="2294" spans="1:18" ht="60" x14ac:dyDescent="0.25">
      <c r="A2294" s="3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10" t="s">
        <v>8323</v>
      </c>
      <c r="P2294" s="3" t="s">
        <v>8324</v>
      </c>
      <c r="Q2294" s="11">
        <f t="shared" si="70"/>
        <v>40987.697638888887</v>
      </c>
      <c r="R2294" s="3">
        <f t="shared" si="71"/>
        <v>2012</v>
      </c>
    </row>
    <row r="2295" spans="1:18" ht="30" x14ac:dyDescent="0.25">
      <c r="A2295" s="3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10" t="s">
        <v>8323</v>
      </c>
      <c r="P2295" s="3" t="s">
        <v>8324</v>
      </c>
      <c r="Q2295" s="11">
        <f t="shared" si="70"/>
        <v>41151.708321759259</v>
      </c>
      <c r="R2295" s="3">
        <f t="shared" si="71"/>
        <v>2012</v>
      </c>
    </row>
    <row r="2296" spans="1:18" ht="60" x14ac:dyDescent="0.25">
      <c r="A2296" s="3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10" t="s">
        <v>8323</v>
      </c>
      <c r="P2296" s="3" t="s">
        <v>8324</v>
      </c>
      <c r="Q2296" s="11">
        <f t="shared" si="70"/>
        <v>41264.72314814815</v>
      </c>
      <c r="R2296" s="3">
        <f t="shared" si="71"/>
        <v>2012</v>
      </c>
    </row>
    <row r="2297" spans="1:18" ht="60" x14ac:dyDescent="0.25">
      <c r="A2297" s="3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10" t="s">
        <v>8323</v>
      </c>
      <c r="P2297" s="3" t="s">
        <v>8324</v>
      </c>
      <c r="Q2297" s="11">
        <f t="shared" si="70"/>
        <v>41270.954351851848</v>
      </c>
      <c r="R2297" s="3">
        <f t="shared" si="71"/>
        <v>2012</v>
      </c>
    </row>
    <row r="2298" spans="1:18" ht="45" x14ac:dyDescent="0.25">
      <c r="A2298" s="3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10" t="s">
        <v>8323</v>
      </c>
      <c r="P2298" s="3" t="s">
        <v>8324</v>
      </c>
      <c r="Q2298" s="11">
        <f t="shared" si="70"/>
        <v>40927.731782407405</v>
      </c>
      <c r="R2298" s="3">
        <f t="shared" si="71"/>
        <v>2012</v>
      </c>
    </row>
    <row r="2299" spans="1:18" ht="30" x14ac:dyDescent="0.25">
      <c r="A2299" s="3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10" t="s">
        <v>8323</v>
      </c>
      <c r="P2299" s="3" t="s">
        <v>8324</v>
      </c>
      <c r="Q2299" s="11">
        <f t="shared" si="70"/>
        <v>40948.042233796295</v>
      </c>
      <c r="R2299" s="3">
        <f t="shared" si="71"/>
        <v>2012</v>
      </c>
    </row>
    <row r="2300" spans="1:18" ht="45" x14ac:dyDescent="0.25">
      <c r="A2300" s="3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10" t="s">
        <v>8323</v>
      </c>
      <c r="P2300" s="3" t="s">
        <v>8324</v>
      </c>
      <c r="Q2300" s="11">
        <f t="shared" si="70"/>
        <v>41694.84065972222</v>
      </c>
      <c r="R2300" s="3">
        <f t="shared" si="71"/>
        <v>2014</v>
      </c>
    </row>
    <row r="2301" spans="1:18" ht="45" x14ac:dyDescent="0.25">
      <c r="A2301" s="3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10" t="s">
        <v>8323</v>
      </c>
      <c r="P2301" s="3" t="s">
        <v>8324</v>
      </c>
      <c r="Q2301" s="11">
        <f t="shared" si="70"/>
        <v>40565.032511574071</v>
      </c>
      <c r="R2301" s="3">
        <f t="shared" si="71"/>
        <v>2011</v>
      </c>
    </row>
    <row r="2302" spans="1:18" ht="45" x14ac:dyDescent="0.25">
      <c r="A2302" s="3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10" t="s">
        <v>8323</v>
      </c>
      <c r="P2302" s="3" t="s">
        <v>8324</v>
      </c>
      <c r="Q2302" s="11">
        <f t="shared" si="70"/>
        <v>41074.727037037039</v>
      </c>
      <c r="R2302" s="3">
        <f t="shared" si="71"/>
        <v>2012</v>
      </c>
    </row>
    <row r="2303" spans="1:18" ht="30" x14ac:dyDescent="0.25">
      <c r="A2303" s="3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10" t="s">
        <v>8323</v>
      </c>
      <c r="P2303" s="3" t="s">
        <v>8327</v>
      </c>
      <c r="Q2303" s="11">
        <f t="shared" si="70"/>
        <v>41416.146944444445</v>
      </c>
      <c r="R2303" s="3">
        <f t="shared" si="71"/>
        <v>2013</v>
      </c>
    </row>
    <row r="2304" spans="1:18" ht="45" x14ac:dyDescent="0.25">
      <c r="A2304" s="3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10" t="s">
        <v>8323</v>
      </c>
      <c r="P2304" s="3" t="s">
        <v>8327</v>
      </c>
      <c r="Q2304" s="11">
        <f t="shared" si="70"/>
        <v>41605.868449074071</v>
      </c>
      <c r="R2304" s="3">
        <f t="shared" si="71"/>
        <v>2013</v>
      </c>
    </row>
    <row r="2305" spans="1:18" ht="60" x14ac:dyDescent="0.25">
      <c r="A2305" s="3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10" t="s">
        <v>8323</v>
      </c>
      <c r="P2305" s="3" t="s">
        <v>8327</v>
      </c>
      <c r="Q2305" s="11">
        <f t="shared" si="70"/>
        <v>40850.111064814817</v>
      </c>
      <c r="R2305" s="3">
        <f t="shared" si="71"/>
        <v>2011</v>
      </c>
    </row>
    <row r="2306" spans="1:18" ht="45" x14ac:dyDescent="0.25">
      <c r="A2306" s="3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10" t="s">
        <v>8323</v>
      </c>
      <c r="P2306" s="3" t="s">
        <v>8327</v>
      </c>
      <c r="Q2306" s="11">
        <f t="shared" si="70"/>
        <v>40502.815868055557</v>
      </c>
      <c r="R2306" s="3">
        <f t="shared" si="71"/>
        <v>2010</v>
      </c>
    </row>
    <row r="2307" spans="1:18" ht="60" x14ac:dyDescent="0.25">
      <c r="A2307" s="3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10" t="s">
        <v>8323</v>
      </c>
      <c r="P2307" s="3" t="s">
        <v>8327</v>
      </c>
      <c r="Q2307" s="11">
        <f t="shared" ref="Q2307:Q2370" si="72">(((J2307/60)/60)/24)+DATE(1970,1,1)</f>
        <v>41834.695277777777</v>
      </c>
      <c r="R2307" s="3">
        <f t="shared" ref="R2307:R2370" si="73">YEAR(Q2307)</f>
        <v>2014</v>
      </c>
    </row>
    <row r="2308" spans="1:18" ht="45" x14ac:dyDescent="0.25">
      <c r="A2308" s="3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10" t="s">
        <v>8323</v>
      </c>
      <c r="P2308" s="3" t="s">
        <v>8327</v>
      </c>
      <c r="Q2308" s="11">
        <f t="shared" si="72"/>
        <v>40948.16815972222</v>
      </c>
      <c r="R2308" s="3">
        <f t="shared" si="73"/>
        <v>2012</v>
      </c>
    </row>
    <row r="2309" spans="1:18" ht="45" x14ac:dyDescent="0.25">
      <c r="A2309" s="3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10" t="s">
        <v>8323</v>
      </c>
      <c r="P2309" s="3" t="s">
        <v>8327</v>
      </c>
      <c r="Q2309" s="11">
        <f t="shared" si="72"/>
        <v>41004.802465277775</v>
      </c>
      <c r="R2309" s="3">
        <f t="shared" si="73"/>
        <v>2012</v>
      </c>
    </row>
    <row r="2310" spans="1:18" ht="60" x14ac:dyDescent="0.25">
      <c r="A2310" s="3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10" t="s">
        <v>8323</v>
      </c>
      <c r="P2310" s="3" t="s">
        <v>8327</v>
      </c>
      <c r="Q2310" s="11">
        <f t="shared" si="72"/>
        <v>41851.962916666671</v>
      </c>
      <c r="R2310" s="3">
        <f t="shared" si="73"/>
        <v>2014</v>
      </c>
    </row>
    <row r="2311" spans="1:18" ht="45" x14ac:dyDescent="0.25">
      <c r="A2311" s="3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10" t="s">
        <v>8323</v>
      </c>
      <c r="P2311" s="3" t="s">
        <v>8327</v>
      </c>
      <c r="Q2311" s="11">
        <f t="shared" si="72"/>
        <v>41307.987696759257</v>
      </c>
      <c r="R2311" s="3">
        <f t="shared" si="73"/>
        <v>2013</v>
      </c>
    </row>
    <row r="2312" spans="1:18" ht="60" x14ac:dyDescent="0.25">
      <c r="A2312" s="3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10" t="s">
        <v>8323</v>
      </c>
      <c r="P2312" s="3" t="s">
        <v>8327</v>
      </c>
      <c r="Q2312" s="11">
        <f t="shared" si="72"/>
        <v>41324.79415509259</v>
      </c>
      <c r="R2312" s="3">
        <f t="shared" si="73"/>
        <v>2013</v>
      </c>
    </row>
    <row r="2313" spans="1:18" ht="45" x14ac:dyDescent="0.25">
      <c r="A2313" s="3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10" t="s">
        <v>8323</v>
      </c>
      <c r="P2313" s="3" t="s">
        <v>8327</v>
      </c>
      <c r="Q2313" s="11">
        <f t="shared" si="72"/>
        <v>41736.004502314812</v>
      </c>
      <c r="R2313" s="3">
        <f t="shared" si="73"/>
        <v>2014</v>
      </c>
    </row>
    <row r="2314" spans="1:18" ht="45" x14ac:dyDescent="0.25">
      <c r="A2314" s="3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10" t="s">
        <v>8323</v>
      </c>
      <c r="P2314" s="3" t="s">
        <v>8327</v>
      </c>
      <c r="Q2314" s="11">
        <f t="shared" si="72"/>
        <v>41716.632847222223</v>
      </c>
      <c r="R2314" s="3">
        <f t="shared" si="73"/>
        <v>2014</v>
      </c>
    </row>
    <row r="2315" spans="1:18" ht="30" x14ac:dyDescent="0.25">
      <c r="A2315" s="3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10" t="s">
        <v>8323</v>
      </c>
      <c r="P2315" s="3" t="s">
        <v>8327</v>
      </c>
      <c r="Q2315" s="11">
        <f t="shared" si="72"/>
        <v>41002.958634259259</v>
      </c>
      <c r="R2315" s="3">
        <f t="shared" si="73"/>
        <v>2012</v>
      </c>
    </row>
    <row r="2316" spans="1:18" ht="60" x14ac:dyDescent="0.25">
      <c r="A2316" s="3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10" t="s">
        <v>8323</v>
      </c>
      <c r="P2316" s="3" t="s">
        <v>8327</v>
      </c>
      <c r="Q2316" s="11">
        <f t="shared" si="72"/>
        <v>41037.551585648151</v>
      </c>
      <c r="R2316" s="3">
        <f t="shared" si="73"/>
        <v>2012</v>
      </c>
    </row>
    <row r="2317" spans="1:18" ht="45" x14ac:dyDescent="0.25">
      <c r="A2317" s="3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10" t="s">
        <v>8323</v>
      </c>
      <c r="P2317" s="3" t="s">
        <v>8327</v>
      </c>
      <c r="Q2317" s="11">
        <f t="shared" si="72"/>
        <v>41004.72619212963</v>
      </c>
      <c r="R2317" s="3">
        <f t="shared" si="73"/>
        <v>2012</v>
      </c>
    </row>
    <row r="2318" spans="1:18" ht="60" x14ac:dyDescent="0.25">
      <c r="A2318" s="3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10" t="s">
        <v>8323</v>
      </c>
      <c r="P2318" s="3" t="s">
        <v>8327</v>
      </c>
      <c r="Q2318" s="11">
        <f t="shared" si="72"/>
        <v>40079.725115740745</v>
      </c>
      <c r="R2318" s="3">
        <f t="shared" si="73"/>
        <v>2009</v>
      </c>
    </row>
    <row r="2319" spans="1:18" ht="45" x14ac:dyDescent="0.25">
      <c r="A2319" s="3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10" t="s">
        <v>8323</v>
      </c>
      <c r="P2319" s="3" t="s">
        <v>8327</v>
      </c>
      <c r="Q2319" s="11">
        <f t="shared" si="72"/>
        <v>40192.542233796295</v>
      </c>
      <c r="R2319" s="3">
        <f t="shared" si="73"/>
        <v>2010</v>
      </c>
    </row>
    <row r="2320" spans="1:18" ht="60" x14ac:dyDescent="0.25">
      <c r="A2320" s="3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10" t="s">
        <v>8323</v>
      </c>
      <c r="P2320" s="3" t="s">
        <v>8327</v>
      </c>
      <c r="Q2320" s="11">
        <f t="shared" si="72"/>
        <v>40050.643680555557</v>
      </c>
      <c r="R2320" s="3">
        <f t="shared" si="73"/>
        <v>2009</v>
      </c>
    </row>
    <row r="2321" spans="1:18" ht="45" x14ac:dyDescent="0.25">
      <c r="A2321" s="3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10" t="s">
        <v>8323</v>
      </c>
      <c r="P2321" s="3" t="s">
        <v>8327</v>
      </c>
      <c r="Q2321" s="11">
        <f t="shared" si="72"/>
        <v>41593.082002314812</v>
      </c>
      <c r="R2321" s="3">
        <f t="shared" si="73"/>
        <v>2013</v>
      </c>
    </row>
    <row r="2322" spans="1:18" ht="60" x14ac:dyDescent="0.25">
      <c r="A2322" s="3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10" t="s">
        <v>8323</v>
      </c>
      <c r="P2322" s="3" t="s">
        <v>8327</v>
      </c>
      <c r="Q2322" s="11">
        <f t="shared" si="72"/>
        <v>41696.817129629628</v>
      </c>
      <c r="R2322" s="3">
        <f t="shared" si="73"/>
        <v>2014</v>
      </c>
    </row>
    <row r="2323" spans="1:18" ht="45" x14ac:dyDescent="0.25">
      <c r="A2323" s="3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10" t="s">
        <v>8334</v>
      </c>
      <c r="P2323" s="3" t="s">
        <v>8350</v>
      </c>
      <c r="Q2323" s="11">
        <f t="shared" si="72"/>
        <v>42799.260428240741</v>
      </c>
      <c r="R2323" s="3">
        <f t="shared" si="73"/>
        <v>2017</v>
      </c>
    </row>
    <row r="2324" spans="1:18" ht="45" x14ac:dyDescent="0.25">
      <c r="A2324" s="3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10" t="s">
        <v>8334</v>
      </c>
      <c r="P2324" s="3" t="s">
        <v>8350</v>
      </c>
      <c r="Q2324" s="11">
        <f t="shared" si="72"/>
        <v>42804.895474537043</v>
      </c>
      <c r="R2324" s="3">
        <f t="shared" si="73"/>
        <v>2017</v>
      </c>
    </row>
    <row r="2325" spans="1:18" ht="45" x14ac:dyDescent="0.25">
      <c r="A2325" s="3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10" t="s">
        <v>8334</v>
      </c>
      <c r="P2325" s="3" t="s">
        <v>8350</v>
      </c>
      <c r="Q2325" s="11">
        <f t="shared" si="72"/>
        <v>42807.755173611105</v>
      </c>
      <c r="R2325" s="3">
        <f t="shared" si="73"/>
        <v>2017</v>
      </c>
    </row>
    <row r="2326" spans="1:18" ht="45" x14ac:dyDescent="0.25">
      <c r="A2326" s="3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10" t="s">
        <v>8334</v>
      </c>
      <c r="P2326" s="3" t="s">
        <v>8350</v>
      </c>
      <c r="Q2326" s="11">
        <f t="shared" si="72"/>
        <v>42790.885243055556</v>
      </c>
      <c r="R2326" s="3">
        <f t="shared" si="73"/>
        <v>2017</v>
      </c>
    </row>
    <row r="2327" spans="1:18" ht="60" x14ac:dyDescent="0.25">
      <c r="A2327" s="3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10" t="s">
        <v>8334</v>
      </c>
      <c r="P2327" s="3" t="s">
        <v>8350</v>
      </c>
      <c r="Q2327" s="11">
        <f t="shared" si="72"/>
        <v>42794.022349537037</v>
      </c>
      <c r="R2327" s="3">
        <f t="shared" si="73"/>
        <v>2017</v>
      </c>
    </row>
    <row r="2328" spans="1:18" ht="60" x14ac:dyDescent="0.25">
      <c r="A2328" s="3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10" t="s">
        <v>8334</v>
      </c>
      <c r="P2328" s="3" t="s">
        <v>8350</v>
      </c>
      <c r="Q2328" s="11">
        <f t="shared" si="72"/>
        <v>42804.034120370372</v>
      </c>
      <c r="R2328" s="3">
        <f t="shared" si="73"/>
        <v>2017</v>
      </c>
    </row>
    <row r="2329" spans="1:18" ht="45" x14ac:dyDescent="0.25">
      <c r="A2329" s="3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10" t="s">
        <v>8334</v>
      </c>
      <c r="P2329" s="3" t="s">
        <v>8350</v>
      </c>
      <c r="Q2329" s="11">
        <f t="shared" si="72"/>
        <v>41842.917129629634</v>
      </c>
      <c r="R2329" s="3">
        <f t="shared" si="73"/>
        <v>2014</v>
      </c>
    </row>
    <row r="2330" spans="1:18" ht="60" x14ac:dyDescent="0.25">
      <c r="A2330" s="3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10" t="s">
        <v>8334</v>
      </c>
      <c r="P2330" s="3" t="s">
        <v>8350</v>
      </c>
      <c r="Q2330" s="11">
        <f t="shared" si="72"/>
        <v>42139.781678240746</v>
      </c>
      <c r="R2330" s="3">
        <f t="shared" si="73"/>
        <v>2015</v>
      </c>
    </row>
    <row r="2331" spans="1:18" ht="45" x14ac:dyDescent="0.25">
      <c r="A2331" s="3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10" t="s">
        <v>8334</v>
      </c>
      <c r="P2331" s="3" t="s">
        <v>8350</v>
      </c>
      <c r="Q2331" s="11">
        <f t="shared" si="72"/>
        <v>41807.624374999999</v>
      </c>
      <c r="R2331" s="3">
        <f t="shared" si="73"/>
        <v>2014</v>
      </c>
    </row>
    <row r="2332" spans="1:18" ht="60" x14ac:dyDescent="0.25">
      <c r="A2332" s="3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10" t="s">
        <v>8334</v>
      </c>
      <c r="P2332" s="3" t="s">
        <v>8350</v>
      </c>
      <c r="Q2332" s="11">
        <f t="shared" si="72"/>
        <v>42332.89980324074</v>
      </c>
      <c r="R2332" s="3">
        <f t="shared" si="73"/>
        <v>2015</v>
      </c>
    </row>
    <row r="2333" spans="1:18" ht="45" x14ac:dyDescent="0.25">
      <c r="A2333" s="3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10" t="s">
        <v>8334</v>
      </c>
      <c r="P2333" s="3" t="s">
        <v>8350</v>
      </c>
      <c r="Q2333" s="11">
        <f t="shared" si="72"/>
        <v>41839.005671296298</v>
      </c>
      <c r="R2333" s="3">
        <f t="shared" si="73"/>
        <v>2014</v>
      </c>
    </row>
    <row r="2334" spans="1:18" ht="60" x14ac:dyDescent="0.25">
      <c r="A2334" s="3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10" t="s">
        <v>8334</v>
      </c>
      <c r="P2334" s="3" t="s">
        <v>8350</v>
      </c>
      <c r="Q2334" s="11">
        <f t="shared" si="72"/>
        <v>42011.628136574072</v>
      </c>
      <c r="R2334" s="3">
        <f t="shared" si="73"/>
        <v>2015</v>
      </c>
    </row>
    <row r="2335" spans="1:18" ht="60" x14ac:dyDescent="0.25">
      <c r="A2335" s="3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10" t="s">
        <v>8334</v>
      </c>
      <c r="P2335" s="3" t="s">
        <v>8350</v>
      </c>
      <c r="Q2335" s="11">
        <f t="shared" si="72"/>
        <v>41767.650347222225</v>
      </c>
      <c r="R2335" s="3">
        <f t="shared" si="73"/>
        <v>2014</v>
      </c>
    </row>
    <row r="2336" spans="1:18" ht="45" x14ac:dyDescent="0.25">
      <c r="A2336" s="3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10" t="s">
        <v>8334</v>
      </c>
      <c r="P2336" s="3" t="s">
        <v>8350</v>
      </c>
      <c r="Q2336" s="11">
        <f t="shared" si="72"/>
        <v>41918.670115740737</v>
      </c>
      <c r="R2336" s="3">
        <f t="shared" si="73"/>
        <v>2014</v>
      </c>
    </row>
    <row r="2337" spans="1:18" ht="60" x14ac:dyDescent="0.25">
      <c r="A2337" s="3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10" t="s">
        <v>8334</v>
      </c>
      <c r="P2337" s="3" t="s">
        <v>8350</v>
      </c>
      <c r="Q2337" s="11">
        <f t="shared" si="72"/>
        <v>41771.572256944448</v>
      </c>
      <c r="R2337" s="3">
        <f t="shared" si="73"/>
        <v>2014</v>
      </c>
    </row>
    <row r="2338" spans="1:18" ht="45" x14ac:dyDescent="0.25">
      <c r="A2338" s="3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10" t="s">
        <v>8334</v>
      </c>
      <c r="P2338" s="3" t="s">
        <v>8350</v>
      </c>
      <c r="Q2338" s="11">
        <f t="shared" si="72"/>
        <v>41666.924710648149</v>
      </c>
      <c r="R2338" s="3">
        <f t="shared" si="73"/>
        <v>2014</v>
      </c>
    </row>
    <row r="2339" spans="1:18" ht="45" x14ac:dyDescent="0.25">
      <c r="A2339" s="3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10" t="s">
        <v>8334</v>
      </c>
      <c r="P2339" s="3" t="s">
        <v>8350</v>
      </c>
      <c r="Q2339" s="11">
        <f t="shared" si="72"/>
        <v>41786.640543981484</v>
      </c>
      <c r="R2339" s="3">
        <f t="shared" si="73"/>
        <v>2014</v>
      </c>
    </row>
    <row r="2340" spans="1:18" ht="45" x14ac:dyDescent="0.25">
      <c r="A2340" s="3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10" t="s">
        <v>8334</v>
      </c>
      <c r="P2340" s="3" t="s">
        <v>8350</v>
      </c>
      <c r="Q2340" s="11">
        <f t="shared" si="72"/>
        <v>41789.896805555552</v>
      </c>
      <c r="R2340" s="3">
        <f t="shared" si="73"/>
        <v>2014</v>
      </c>
    </row>
    <row r="2341" spans="1:18" ht="60" x14ac:dyDescent="0.25">
      <c r="A2341" s="3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10" t="s">
        <v>8334</v>
      </c>
      <c r="P2341" s="3" t="s">
        <v>8350</v>
      </c>
      <c r="Q2341" s="11">
        <f t="shared" si="72"/>
        <v>42692.79987268518</v>
      </c>
      <c r="R2341" s="3">
        <f t="shared" si="73"/>
        <v>2016</v>
      </c>
    </row>
    <row r="2342" spans="1:18" ht="45" x14ac:dyDescent="0.25">
      <c r="A2342" s="3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10" t="s">
        <v>8334</v>
      </c>
      <c r="P2342" s="3" t="s">
        <v>8350</v>
      </c>
      <c r="Q2342" s="11">
        <f t="shared" si="72"/>
        <v>42643.642800925925</v>
      </c>
      <c r="R2342" s="3">
        <f t="shared" si="73"/>
        <v>2016</v>
      </c>
    </row>
    <row r="2343" spans="1:18" ht="45" x14ac:dyDescent="0.25">
      <c r="A2343" s="3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10" t="s">
        <v>8317</v>
      </c>
      <c r="P2343" s="3" t="s">
        <v>8318</v>
      </c>
      <c r="Q2343" s="11">
        <f t="shared" si="72"/>
        <v>42167.813703703709</v>
      </c>
      <c r="R2343" s="3">
        <f t="shared" si="73"/>
        <v>2015</v>
      </c>
    </row>
    <row r="2344" spans="1:18" ht="60" x14ac:dyDescent="0.25">
      <c r="A2344" s="3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10" t="s">
        <v>8317</v>
      </c>
      <c r="P2344" s="3" t="s">
        <v>8318</v>
      </c>
      <c r="Q2344" s="11">
        <f t="shared" si="72"/>
        <v>41897.702199074076</v>
      </c>
      <c r="R2344" s="3">
        <f t="shared" si="73"/>
        <v>2014</v>
      </c>
    </row>
    <row r="2345" spans="1:18" ht="60" x14ac:dyDescent="0.25">
      <c r="A2345" s="3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10" t="s">
        <v>8317</v>
      </c>
      <c r="P2345" s="3" t="s">
        <v>8318</v>
      </c>
      <c r="Q2345" s="11">
        <f t="shared" si="72"/>
        <v>42327.825289351851</v>
      </c>
      <c r="R2345" s="3">
        <f t="shared" si="73"/>
        <v>2015</v>
      </c>
    </row>
    <row r="2346" spans="1:18" ht="60" x14ac:dyDescent="0.25">
      <c r="A2346" s="3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10" t="s">
        <v>8317</v>
      </c>
      <c r="P2346" s="3" t="s">
        <v>8318</v>
      </c>
      <c r="Q2346" s="11">
        <f t="shared" si="72"/>
        <v>42515.727650462963</v>
      </c>
      <c r="R2346" s="3">
        <f t="shared" si="73"/>
        <v>2016</v>
      </c>
    </row>
    <row r="2347" spans="1:18" ht="60" x14ac:dyDescent="0.25">
      <c r="A2347" s="3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10" t="s">
        <v>8317</v>
      </c>
      <c r="P2347" s="3" t="s">
        <v>8318</v>
      </c>
      <c r="Q2347" s="11">
        <f t="shared" si="72"/>
        <v>42060.001805555556</v>
      </c>
      <c r="R2347" s="3">
        <f t="shared" si="73"/>
        <v>2015</v>
      </c>
    </row>
    <row r="2348" spans="1:18" ht="45" x14ac:dyDescent="0.25">
      <c r="A2348" s="3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10" t="s">
        <v>8317</v>
      </c>
      <c r="P2348" s="3" t="s">
        <v>8318</v>
      </c>
      <c r="Q2348" s="11">
        <f t="shared" si="72"/>
        <v>42615.79896990741</v>
      </c>
      <c r="R2348" s="3">
        <f t="shared" si="73"/>
        <v>2016</v>
      </c>
    </row>
    <row r="2349" spans="1:18" ht="45" x14ac:dyDescent="0.25">
      <c r="A2349" s="3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10" t="s">
        <v>8317</v>
      </c>
      <c r="P2349" s="3" t="s">
        <v>8318</v>
      </c>
      <c r="Q2349" s="11">
        <f t="shared" si="72"/>
        <v>42577.607361111113</v>
      </c>
      <c r="R2349" s="3">
        <f t="shared" si="73"/>
        <v>2016</v>
      </c>
    </row>
    <row r="2350" spans="1:18" ht="60" x14ac:dyDescent="0.25">
      <c r="A2350" s="3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10" t="s">
        <v>8317</v>
      </c>
      <c r="P2350" s="3" t="s">
        <v>8318</v>
      </c>
      <c r="Q2350" s="11">
        <f t="shared" si="72"/>
        <v>42360.932152777779</v>
      </c>
      <c r="R2350" s="3">
        <f t="shared" si="73"/>
        <v>2015</v>
      </c>
    </row>
    <row r="2351" spans="1:18" ht="45" x14ac:dyDescent="0.25">
      <c r="A2351" s="3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10" t="s">
        <v>8317</v>
      </c>
      <c r="P2351" s="3" t="s">
        <v>8318</v>
      </c>
      <c r="Q2351" s="11">
        <f t="shared" si="72"/>
        <v>42198.775787037041</v>
      </c>
      <c r="R2351" s="3">
        <f t="shared" si="73"/>
        <v>2015</v>
      </c>
    </row>
    <row r="2352" spans="1:18" ht="45" x14ac:dyDescent="0.25">
      <c r="A2352" s="3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10" t="s">
        <v>8317</v>
      </c>
      <c r="P2352" s="3" t="s">
        <v>8318</v>
      </c>
      <c r="Q2352" s="11">
        <f t="shared" si="72"/>
        <v>42708.842245370368</v>
      </c>
      <c r="R2352" s="3">
        <f t="shared" si="73"/>
        <v>2016</v>
      </c>
    </row>
    <row r="2353" spans="1:18" ht="30" x14ac:dyDescent="0.25">
      <c r="A2353" s="3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10" t="s">
        <v>8317</v>
      </c>
      <c r="P2353" s="3" t="s">
        <v>8318</v>
      </c>
      <c r="Q2353" s="11">
        <f t="shared" si="72"/>
        <v>42094.101145833338</v>
      </c>
      <c r="R2353" s="3">
        <f t="shared" si="73"/>
        <v>2015</v>
      </c>
    </row>
    <row r="2354" spans="1:18" ht="45" x14ac:dyDescent="0.25">
      <c r="A2354" s="3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10" t="s">
        <v>8317</v>
      </c>
      <c r="P2354" s="3" t="s">
        <v>8318</v>
      </c>
      <c r="Q2354" s="11">
        <f t="shared" si="72"/>
        <v>42101.633703703701</v>
      </c>
      <c r="R2354" s="3">
        <f t="shared" si="73"/>
        <v>2015</v>
      </c>
    </row>
    <row r="2355" spans="1:18" ht="60" x14ac:dyDescent="0.25">
      <c r="A2355" s="3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10" t="s">
        <v>8317</v>
      </c>
      <c r="P2355" s="3" t="s">
        <v>8318</v>
      </c>
      <c r="Q2355" s="11">
        <f t="shared" si="72"/>
        <v>42103.676180555558</v>
      </c>
      <c r="R2355" s="3">
        <f t="shared" si="73"/>
        <v>2015</v>
      </c>
    </row>
    <row r="2356" spans="1:18" ht="45" x14ac:dyDescent="0.25">
      <c r="A2356" s="3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10" t="s">
        <v>8317</v>
      </c>
      <c r="P2356" s="3" t="s">
        <v>8318</v>
      </c>
      <c r="Q2356" s="11">
        <f t="shared" si="72"/>
        <v>41954.722916666666</v>
      </c>
      <c r="R2356" s="3">
        <f t="shared" si="73"/>
        <v>2014</v>
      </c>
    </row>
    <row r="2357" spans="1:18" ht="45" x14ac:dyDescent="0.25">
      <c r="A2357" s="3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10" t="s">
        <v>8317</v>
      </c>
      <c r="P2357" s="3" t="s">
        <v>8318</v>
      </c>
      <c r="Q2357" s="11">
        <f t="shared" si="72"/>
        <v>42096.918240740735</v>
      </c>
      <c r="R2357" s="3">
        <f t="shared" si="73"/>
        <v>2015</v>
      </c>
    </row>
    <row r="2358" spans="1:18" ht="30" x14ac:dyDescent="0.25">
      <c r="A2358" s="3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10" t="s">
        <v>8317</v>
      </c>
      <c r="P2358" s="3" t="s">
        <v>8318</v>
      </c>
      <c r="Q2358" s="11">
        <f t="shared" si="72"/>
        <v>42130.78361111111</v>
      </c>
      <c r="R2358" s="3">
        <f t="shared" si="73"/>
        <v>2015</v>
      </c>
    </row>
    <row r="2359" spans="1:18" ht="45" x14ac:dyDescent="0.25">
      <c r="A2359" s="3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10" t="s">
        <v>8317</v>
      </c>
      <c r="P2359" s="3" t="s">
        <v>8318</v>
      </c>
      <c r="Q2359" s="11">
        <f t="shared" si="72"/>
        <v>42264.620115740734</v>
      </c>
      <c r="R2359" s="3">
        <f t="shared" si="73"/>
        <v>2015</v>
      </c>
    </row>
    <row r="2360" spans="1:18" ht="45" x14ac:dyDescent="0.25">
      <c r="A2360" s="3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10" t="s">
        <v>8317</v>
      </c>
      <c r="P2360" s="3" t="s">
        <v>8318</v>
      </c>
      <c r="Q2360" s="11">
        <f t="shared" si="72"/>
        <v>41978.930972222224</v>
      </c>
      <c r="R2360" s="3">
        <f t="shared" si="73"/>
        <v>2014</v>
      </c>
    </row>
    <row r="2361" spans="1:18" ht="45" x14ac:dyDescent="0.25">
      <c r="A2361" s="3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10" t="s">
        <v>8317</v>
      </c>
      <c r="P2361" s="3" t="s">
        <v>8318</v>
      </c>
      <c r="Q2361" s="11">
        <f t="shared" si="72"/>
        <v>42159.649583333332</v>
      </c>
      <c r="R2361" s="3">
        <f t="shared" si="73"/>
        <v>2015</v>
      </c>
    </row>
    <row r="2362" spans="1:18" ht="45" x14ac:dyDescent="0.25">
      <c r="A2362" s="3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10" t="s">
        <v>8317</v>
      </c>
      <c r="P2362" s="3" t="s">
        <v>8318</v>
      </c>
      <c r="Q2362" s="11">
        <f t="shared" si="72"/>
        <v>42377.70694444445</v>
      </c>
      <c r="R2362" s="3">
        <f t="shared" si="73"/>
        <v>2016</v>
      </c>
    </row>
    <row r="2363" spans="1:18" ht="60" x14ac:dyDescent="0.25">
      <c r="A2363" s="3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10" t="s">
        <v>8317</v>
      </c>
      <c r="P2363" s="3" t="s">
        <v>8318</v>
      </c>
      <c r="Q2363" s="11">
        <f t="shared" si="72"/>
        <v>42466.858888888892</v>
      </c>
      <c r="R2363" s="3">
        <f t="shared" si="73"/>
        <v>2016</v>
      </c>
    </row>
    <row r="2364" spans="1:18" ht="45" x14ac:dyDescent="0.25">
      <c r="A2364" s="3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10" t="s">
        <v>8317</v>
      </c>
      <c r="P2364" s="3" t="s">
        <v>8318</v>
      </c>
      <c r="Q2364" s="11">
        <f t="shared" si="72"/>
        <v>41954.688310185185</v>
      </c>
      <c r="R2364" s="3">
        <f t="shared" si="73"/>
        <v>2014</v>
      </c>
    </row>
    <row r="2365" spans="1:18" ht="60" x14ac:dyDescent="0.25">
      <c r="A2365" s="3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10" t="s">
        <v>8317</v>
      </c>
      <c r="P2365" s="3" t="s">
        <v>8318</v>
      </c>
      <c r="Q2365" s="11">
        <f t="shared" si="72"/>
        <v>42322.011574074073</v>
      </c>
      <c r="R2365" s="3">
        <f t="shared" si="73"/>
        <v>2015</v>
      </c>
    </row>
    <row r="2366" spans="1:18" ht="45" x14ac:dyDescent="0.25">
      <c r="A2366" s="3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10" t="s">
        <v>8317</v>
      </c>
      <c r="P2366" s="3" t="s">
        <v>8318</v>
      </c>
      <c r="Q2366" s="11">
        <f t="shared" si="72"/>
        <v>42248.934675925921</v>
      </c>
      <c r="R2366" s="3">
        <f t="shared" si="73"/>
        <v>2015</v>
      </c>
    </row>
    <row r="2367" spans="1:18" ht="60" x14ac:dyDescent="0.25">
      <c r="A2367" s="3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10" t="s">
        <v>8317</v>
      </c>
      <c r="P2367" s="3" t="s">
        <v>8318</v>
      </c>
      <c r="Q2367" s="11">
        <f t="shared" si="72"/>
        <v>42346.736400462964</v>
      </c>
      <c r="R2367" s="3">
        <f t="shared" si="73"/>
        <v>2015</v>
      </c>
    </row>
    <row r="2368" spans="1:18" ht="45" x14ac:dyDescent="0.25">
      <c r="A2368" s="3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10" t="s">
        <v>8317</v>
      </c>
      <c r="P2368" s="3" t="s">
        <v>8318</v>
      </c>
      <c r="Q2368" s="11">
        <f t="shared" si="72"/>
        <v>42268.531631944439</v>
      </c>
      <c r="R2368" s="3">
        <f t="shared" si="73"/>
        <v>2015</v>
      </c>
    </row>
    <row r="2369" spans="1:18" ht="60" x14ac:dyDescent="0.25">
      <c r="A2369" s="3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10" t="s">
        <v>8317</v>
      </c>
      <c r="P2369" s="3" t="s">
        <v>8318</v>
      </c>
      <c r="Q2369" s="11">
        <f t="shared" si="72"/>
        <v>42425.970092592594</v>
      </c>
      <c r="R2369" s="3">
        <f t="shared" si="73"/>
        <v>2016</v>
      </c>
    </row>
    <row r="2370" spans="1:18" ht="60" x14ac:dyDescent="0.25">
      <c r="A2370" s="3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10" t="s">
        <v>8317</v>
      </c>
      <c r="P2370" s="3" t="s">
        <v>8318</v>
      </c>
      <c r="Q2370" s="11">
        <f t="shared" si="72"/>
        <v>42063.721817129626</v>
      </c>
      <c r="R2370" s="3">
        <f t="shared" si="73"/>
        <v>2015</v>
      </c>
    </row>
    <row r="2371" spans="1:18" ht="60" x14ac:dyDescent="0.25">
      <c r="A2371" s="3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10" t="s">
        <v>8317</v>
      </c>
      <c r="P2371" s="3" t="s">
        <v>8318</v>
      </c>
      <c r="Q2371" s="11">
        <f t="shared" ref="Q2371:Q2434" si="74">(((J2371/60)/60)/24)+DATE(1970,1,1)</f>
        <v>42380.812627314815</v>
      </c>
      <c r="R2371" s="3">
        <f t="shared" ref="R2371:R2434" si="75">YEAR(Q2371)</f>
        <v>2016</v>
      </c>
    </row>
    <row r="2372" spans="1:18" ht="60" x14ac:dyDescent="0.25">
      <c r="A2372" s="3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10" t="s">
        <v>8317</v>
      </c>
      <c r="P2372" s="3" t="s">
        <v>8318</v>
      </c>
      <c r="Q2372" s="11">
        <f t="shared" si="74"/>
        <v>41961.18913194444</v>
      </c>
      <c r="R2372" s="3">
        <f t="shared" si="75"/>
        <v>2014</v>
      </c>
    </row>
    <row r="2373" spans="1:18" ht="60" x14ac:dyDescent="0.25">
      <c r="A2373" s="3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10" t="s">
        <v>8317</v>
      </c>
      <c r="P2373" s="3" t="s">
        <v>8318</v>
      </c>
      <c r="Q2373" s="11">
        <f t="shared" si="74"/>
        <v>42150.777731481481</v>
      </c>
      <c r="R2373" s="3">
        <f t="shared" si="75"/>
        <v>2015</v>
      </c>
    </row>
    <row r="2374" spans="1:18" ht="60" x14ac:dyDescent="0.25">
      <c r="A2374" s="3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10" t="s">
        <v>8317</v>
      </c>
      <c r="P2374" s="3" t="s">
        <v>8318</v>
      </c>
      <c r="Q2374" s="11">
        <f t="shared" si="74"/>
        <v>42088.069108796291</v>
      </c>
      <c r="R2374" s="3">
        <f t="shared" si="75"/>
        <v>2015</v>
      </c>
    </row>
    <row r="2375" spans="1:18" ht="30" x14ac:dyDescent="0.25">
      <c r="A2375" s="3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10" t="s">
        <v>8317</v>
      </c>
      <c r="P2375" s="3" t="s">
        <v>8318</v>
      </c>
      <c r="Q2375" s="11">
        <f t="shared" si="74"/>
        <v>42215.662314814821</v>
      </c>
      <c r="R2375" s="3">
        <f t="shared" si="75"/>
        <v>2015</v>
      </c>
    </row>
    <row r="2376" spans="1:18" ht="60" x14ac:dyDescent="0.25">
      <c r="A2376" s="3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10" t="s">
        <v>8317</v>
      </c>
      <c r="P2376" s="3" t="s">
        <v>8318</v>
      </c>
      <c r="Q2376" s="11">
        <f t="shared" si="74"/>
        <v>42017.843287037031</v>
      </c>
      <c r="R2376" s="3">
        <f t="shared" si="75"/>
        <v>2015</v>
      </c>
    </row>
    <row r="2377" spans="1:18" ht="60" x14ac:dyDescent="0.25">
      <c r="A2377" s="3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10" t="s">
        <v>8317</v>
      </c>
      <c r="P2377" s="3" t="s">
        <v>8318</v>
      </c>
      <c r="Q2377" s="11">
        <f t="shared" si="74"/>
        <v>42592.836076388892</v>
      </c>
      <c r="R2377" s="3">
        <f t="shared" si="75"/>
        <v>2016</v>
      </c>
    </row>
    <row r="2378" spans="1:18" ht="45" x14ac:dyDescent="0.25">
      <c r="A2378" s="3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10" t="s">
        <v>8317</v>
      </c>
      <c r="P2378" s="3" t="s">
        <v>8318</v>
      </c>
      <c r="Q2378" s="11">
        <f t="shared" si="74"/>
        <v>42318.925532407404</v>
      </c>
      <c r="R2378" s="3">
        <f t="shared" si="75"/>
        <v>2015</v>
      </c>
    </row>
    <row r="2379" spans="1:18" ht="45" x14ac:dyDescent="0.25">
      <c r="A2379" s="3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10" t="s">
        <v>8317</v>
      </c>
      <c r="P2379" s="3" t="s">
        <v>8318</v>
      </c>
      <c r="Q2379" s="11">
        <f t="shared" si="74"/>
        <v>42669.870173611111</v>
      </c>
      <c r="R2379" s="3">
        <f t="shared" si="75"/>
        <v>2016</v>
      </c>
    </row>
    <row r="2380" spans="1:18" ht="45" x14ac:dyDescent="0.25">
      <c r="A2380" s="3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10" t="s">
        <v>8317</v>
      </c>
      <c r="P2380" s="3" t="s">
        <v>8318</v>
      </c>
      <c r="Q2380" s="11">
        <f t="shared" si="74"/>
        <v>42213.013078703705</v>
      </c>
      <c r="R2380" s="3">
        <f t="shared" si="75"/>
        <v>2015</v>
      </c>
    </row>
    <row r="2381" spans="1:18" ht="45" x14ac:dyDescent="0.25">
      <c r="A2381" s="3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10" t="s">
        <v>8317</v>
      </c>
      <c r="P2381" s="3" t="s">
        <v>8318</v>
      </c>
      <c r="Q2381" s="11">
        <f t="shared" si="74"/>
        <v>42237.016388888893</v>
      </c>
      <c r="R2381" s="3">
        <f t="shared" si="75"/>
        <v>2015</v>
      </c>
    </row>
    <row r="2382" spans="1:18" ht="45" x14ac:dyDescent="0.25">
      <c r="A2382" s="3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10" t="s">
        <v>8317</v>
      </c>
      <c r="P2382" s="3" t="s">
        <v>8318</v>
      </c>
      <c r="Q2382" s="11">
        <f t="shared" si="74"/>
        <v>42248.793310185181</v>
      </c>
      <c r="R2382" s="3">
        <f t="shared" si="75"/>
        <v>2015</v>
      </c>
    </row>
    <row r="2383" spans="1:18" ht="45" x14ac:dyDescent="0.25">
      <c r="A2383" s="3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10" t="s">
        <v>8317</v>
      </c>
      <c r="P2383" s="3" t="s">
        <v>8318</v>
      </c>
      <c r="Q2383" s="11">
        <f t="shared" si="74"/>
        <v>42074.935740740737</v>
      </c>
      <c r="R2383" s="3">
        <f t="shared" si="75"/>
        <v>2015</v>
      </c>
    </row>
    <row r="2384" spans="1:18" ht="60" x14ac:dyDescent="0.25">
      <c r="A2384" s="3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10" t="s">
        <v>8317</v>
      </c>
      <c r="P2384" s="3" t="s">
        <v>8318</v>
      </c>
      <c r="Q2384" s="11">
        <f t="shared" si="74"/>
        <v>42195.187534722223</v>
      </c>
      <c r="R2384" s="3">
        <f t="shared" si="75"/>
        <v>2015</v>
      </c>
    </row>
    <row r="2385" spans="1:18" ht="60" x14ac:dyDescent="0.25">
      <c r="A2385" s="3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10" t="s">
        <v>8317</v>
      </c>
      <c r="P2385" s="3" t="s">
        <v>8318</v>
      </c>
      <c r="Q2385" s="11">
        <f t="shared" si="74"/>
        <v>42027.056793981479</v>
      </c>
      <c r="R2385" s="3">
        <f t="shared" si="75"/>
        <v>2015</v>
      </c>
    </row>
    <row r="2386" spans="1:18" ht="60" x14ac:dyDescent="0.25">
      <c r="A2386" s="3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10" t="s">
        <v>8317</v>
      </c>
      <c r="P2386" s="3" t="s">
        <v>8318</v>
      </c>
      <c r="Q2386" s="11">
        <f t="shared" si="74"/>
        <v>41927.067627314813</v>
      </c>
      <c r="R2386" s="3">
        <f t="shared" si="75"/>
        <v>2014</v>
      </c>
    </row>
    <row r="2387" spans="1:18" ht="60" x14ac:dyDescent="0.25">
      <c r="A2387" s="3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10" t="s">
        <v>8317</v>
      </c>
      <c r="P2387" s="3" t="s">
        <v>8318</v>
      </c>
      <c r="Q2387" s="11">
        <f t="shared" si="74"/>
        <v>42191.70175925926</v>
      </c>
      <c r="R2387" s="3">
        <f t="shared" si="75"/>
        <v>2015</v>
      </c>
    </row>
    <row r="2388" spans="1:18" ht="45" x14ac:dyDescent="0.25">
      <c r="A2388" s="3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10" t="s">
        <v>8317</v>
      </c>
      <c r="P2388" s="3" t="s">
        <v>8318</v>
      </c>
      <c r="Q2388" s="11">
        <f t="shared" si="74"/>
        <v>41954.838240740741</v>
      </c>
      <c r="R2388" s="3">
        <f t="shared" si="75"/>
        <v>2014</v>
      </c>
    </row>
    <row r="2389" spans="1:18" ht="60" x14ac:dyDescent="0.25">
      <c r="A2389" s="3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10" t="s">
        <v>8317</v>
      </c>
      <c r="P2389" s="3" t="s">
        <v>8318</v>
      </c>
      <c r="Q2389" s="11">
        <f t="shared" si="74"/>
        <v>42528.626620370371</v>
      </c>
      <c r="R2389" s="3">
        <f t="shared" si="75"/>
        <v>2016</v>
      </c>
    </row>
    <row r="2390" spans="1:18" ht="60" x14ac:dyDescent="0.25">
      <c r="A2390" s="3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10" t="s">
        <v>8317</v>
      </c>
      <c r="P2390" s="3" t="s">
        <v>8318</v>
      </c>
      <c r="Q2390" s="11">
        <f t="shared" si="74"/>
        <v>41989.853692129633</v>
      </c>
      <c r="R2390" s="3">
        <f t="shared" si="75"/>
        <v>2014</v>
      </c>
    </row>
    <row r="2391" spans="1:18" ht="60" x14ac:dyDescent="0.25">
      <c r="A2391" s="3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10" t="s">
        <v>8317</v>
      </c>
      <c r="P2391" s="3" t="s">
        <v>8318</v>
      </c>
      <c r="Q2391" s="11">
        <f t="shared" si="74"/>
        <v>42179.653379629628</v>
      </c>
      <c r="R2391" s="3">
        <f t="shared" si="75"/>
        <v>2015</v>
      </c>
    </row>
    <row r="2392" spans="1:18" ht="60" x14ac:dyDescent="0.25">
      <c r="A2392" s="3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10" t="s">
        <v>8317</v>
      </c>
      <c r="P2392" s="3" t="s">
        <v>8318</v>
      </c>
      <c r="Q2392" s="11">
        <f t="shared" si="74"/>
        <v>41968.262314814812</v>
      </c>
      <c r="R2392" s="3">
        <f t="shared" si="75"/>
        <v>2014</v>
      </c>
    </row>
    <row r="2393" spans="1:18" ht="45" x14ac:dyDescent="0.25">
      <c r="A2393" s="3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10" t="s">
        <v>8317</v>
      </c>
      <c r="P2393" s="3" t="s">
        <v>8318</v>
      </c>
      <c r="Q2393" s="11">
        <f t="shared" si="74"/>
        <v>42064.794490740736</v>
      </c>
      <c r="R2393" s="3">
        <f t="shared" si="75"/>
        <v>2015</v>
      </c>
    </row>
    <row r="2394" spans="1:18" ht="60" x14ac:dyDescent="0.25">
      <c r="A2394" s="3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10" t="s">
        <v>8317</v>
      </c>
      <c r="P2394" s="3" t="s">
        <v>8318</v>
      </c>
      <c r="Q2394" s="11">
        <f t="shared" si="74"/>
        <v>42276.120636574073</v>
      </c>
      <c r="R2394" s="3">
        <f t="shared" si="75"/>
        <v>2015</v>
      </c>
    </row>
    <row r="2395" spans="1:18" ht="60" x14ac:dyDescent="0.25">
      <c r="A2395" s="3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10" t="s">
        <v>8317</v>
      </c>
      <c r="P2395" s="3" t="s">
        <v>8318</v>
      </c>
      <c r="Q2395" s="11">
        <f t="shared" si="74"/>
        <v>42194.648344907408</v>
      </c>
      <c r="R2395" s="3">
        <f t="shared" si="75"/>
        <v>2015</v>
      </c>
    </row>
    <row r="2396" spans="1:18" ht="60" x14ac:dyDescent="0.25">
      <c r="A2396" s="3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10" t="s">
        <v>8317</v>
      </c>
      <c r="P2396" s="3" t="s">
        <v>8318</v>
      </c>
      <c r="Q2396" s="11">
        <f t="shared" si="74"/>
        <v>42031.362187499995</v>
      </c>
      <c r="R2396" s="3">
        <f t="shared" si="75"/>
        <v>2015</v>
      </c>
    </row>
    <row r="2397" spans="1:18" ht="45" x14ac:dyDescent="0.25">
      <c r="A2397" s="3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10" t="s">
        <v>8317</v>
      </c>
      <c r="P2397" s="3" t="s">
        <v>8318</v>
      </c>
      <c r="Q2397" s="11">
        <f t="shared" si="74"/>
        <v>42717.121377314819</v>
      </c>
      <c r="R2397" s="3">
        <f t="shared" si="75"/>
        <v>2016</v>
      </c>
    </row>
    <row r="2398" spans="1:18" ht="45" x14ac:dyDescent="0.25">
      <c r="A2398" s="3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10" t="s">
        <v>8317</v>
      </c>
      <c r="P2398" s="3" t="s">
        <v>8318</v>
      </c>
      <c r="Q2398" s="11">
        <f t="shared" si="74"/>
        <v>42262.849050925928</v>
      </c>
      <c r="R2398" s="3">
        <f t="shared" si="75"/>
        <v>2015</v>
      </c>
    </row>
    <row r="2399" spans="1:18" ht="60" x14ac:dyDescent="0.25">
      <c r="A2399" s="3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10" t="s">
        <v>8317</v>
      </c>
      <c r="P2399" s="3" t="s">
        <v>8318</v>
      </c>
      <c r="Q2399" s="11">
        <f t="shared" si="74"/>
        <v>41976.88490740741</v>
      </c>
      <c r="R2399" s="3">
        <f t="shared" si="75"/>
        <v>2014</v>
      </c>
    </row>
    <row r="2400" spans="1:18" ht="60" x14ac:dyDescent="0.25">
      <c r="A2400" s="3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10" t="s">
        <v>8317</v>
      </c>
      <c r="P2400" s="3" t="s">
        <v>8318</v>
      </c>
      <c r="Q2400" s="11">
        <f t="shared" si="74"/>
        <v>42157.916481481487</v>
      </c>
      <c r="R2400" s="3">
        <f t="shared" si="75"/>
        <v>2015</v>
      </c>
    </row>
    <row r="2401" spans="1:18" ht="45" x14ac:dyDescent="0.25">
      <c r="A2401" s="3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10" t="s">
        <v>8317</v>
      </c>
      <c r="P2401" s="3" t="s">
        <v>8318</v>
      </c>
      <c r="Q2401" s="11">
        <f t="shared" si="74"/>
        <v>41956.853078703702</v>
      </c>
      <c r="R2401" s="3">
        <f t="shared" si="75"/>
        <v>2014</v>
      </c>
    </row>
    <row r="2402" spans="1:18" ht="60" x14ac:dyDescent="0.25">
      <c r="A2402" s="3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10" t="s">
        <v>8317</v>
      </c>
      <c r="P2402" s="3" t="s">
        <v>8318</v>
      </c>
      <c r="Q2402" s="11">
        <f t="shared" si="74"/>
        <v>42444.268101851849</v>
      </c>
      <c r="R2402" s="3">
        <f t="shared" si="75"/>
        <v>2016</v>
      </c>
    </row>
    <row r="2403" spans="1:18" ht="60" x14ac:dyDescent="0.25">
      <c r="A2403" s="3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10" t="s">
        <v>8334</v>
      </c>
      <c r="P2403" s="3" t="s">
        <v>8335</v>
      </c>
      <c r="Q2403" s="11">
        <f t="shared" si="74"/>
        <v>42374.822870370372</v>
      </c>
      <c r="R2403" s="3">
        <f t="shared" si="75"/>
        <v>2016</v>
      </c>
    </row>
    <row r="2404" spans="1:18" ht="30" x14ac:dyDescent="0.25">
      <c r="A2404" s="3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10" t="s">
        <v>8334</v>
      </c>
      <c r="P2404" s="3" t="s">
        <v>8335</v>
      </c>
      <c r="Q2404" s="11">
        <f t="shared" si="74"/>
        <v>42107.679756944446</v>
      </c>
      <c r="R2404" s="3">
        <f t="shared" si="75"/>
        <v>2015</v>
      </c>
    </row>
    <row r="2405" spans="1:18" ht="45" x14ac:dyDescent="0.25">
      <c r="A2405" s="3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10" t="s">
        <v>8334</v>
      </c>
      <c r="P2405" s="3" t="s">
        <v>8335</v>
      </c>
      <c r="Q2405" s="11">
        <f t="shared" si="74"/>
        <v>42399.882615740738</v>
      </c>
      <c r="R2405" s="3">
        <f t="shared" si="75"/>
        <v>2016</v>
      </c>
    </row>
    <row r="2406" spans="1:18" ht="60" x14ac:dyDescent="0.25">
      <c r="A2406" s="3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10" t="s">
        <v>8334</v>
      </c>
      <c r="P2406" s="3" t="s">
        <v>8335</v>
      </c>
      <c r="Q2406" s="11">
        <f t="shared" si="74"/>
        <v>42342.03943287037</v>
      </c>
      <c r="R2406" s="3">
        <f t="shared" si="75"/>
        <v>2015</v>
      </c>
    </row>
    <row r="2407" spans="1:18" ht="45" x14ac:dyDescent="0.25">
      <c r="A2407" s="3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10" t="s">
        <v>8334</v>
      </c>
      <c r="P2407" s="3" t="s">
        <v>8335</v>
      </c>
      <c r="Q2407" s="11">
        <f t="shared" si="74"/>
        <v>42595.585358796292</v>
      </c>
      <c r="R2407" s="3">
        <f t="shared" si="75"/>
        <v>2016</v>
      </c>
    </row>
    <row r="2408" spans="1:18" ht="45" x14ac:dyDescent="0.25">
      <c r="A2408" s="3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10" t="s">
        <v>8334</v>
      </c>
      <c r="P2408" s="3" t="s">
        <v>8335</v>
      </c>
      <c r="Q2408" s="11">
        <f t="shared" si="74"/>
        <v>41983.110995370371</v>
      </c>
      <c r="R2408" s="3">
        <f t="shared" si="75"/>
        <v>2014</v>
      </c>
    </row>
    <row r="2409" spans="1:18" ht="60" x14ac:dyDescent="0.25">
      <c r="A2409" s="3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10" t="s">
        <v>8334</v>
      </c>
      <c r="P2409" s="3" t="s">
        <v>8335</v>
      </c>
      <c r="Q2409" s="11">
        <f t="shared" si="74"/>
        <v>42082.575555555552</v>
      </c>
      <c r="R2409" s="3">
        <f t="shared" si="75"/>
        <v>2015</v>
      </c>
    </row>
    <row r="2410" spans="1:18" ht="45" x14ac:dyDescent="0.25">
      <c r="A2410" s="3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10" t="s">
        <v>8334</v>
      </c>
      <c r="P2410" s="3" t="s">
        <v>8335</v>
      </c>
      <c r="Q2410" s="11">
        <f t="shared" si="74"/>
        <v>41919.140706018516</v>
      </c>
      <c r="R2410" s="3">
        <f t="shared" si="75"/>
        <v>2014</v>
      </c>
    </row>
    <row r="2411" spans="1:18" ht="45" x14ac:dyDescent="0.25">
      <c r="A2411" s="3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10" t="s">
        <v>8334</v>
      </c>
      <c r="P2411" s="3" t="s">
        <v>8335</v>
      </c>
      <c r="Q2411" s="11">
        <f t="shared" si="74"/>
        <v>42204.875868055555</v>
      </c>
      <c r="R2411" s="3">
        <f t="shared" si="75"/>
        <v>2015</v>
      </c>
    </row>
    <row r="2412" spans="1:18" ht="60" x14ac:dyDescent="0.25">
      <c r="A2412" s="3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10" t="s">
        <v>8334</v>
      </c>
      <c r="P2412" s="3" t="s">
        <v>8335</v>
      </c>
      <c r="Q2412" s="11">
        <f t="shared" si="74"/>
        <v>42224.408275462964</v>
      </c>
      <c r="R2412" s="3">
        <f t="shared" si="75"/>
        <v>2015</v>
      </c>
    </row>
    <row r="2413" spans="1:18" ht="60" x14ac:dyDescent="0.25">
      <c r="A2413" s="3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10" t="s">
        <v>8334</v>
      </c>
      <c r="P2413" s="3" t="s">
        <v>8335</v>
      </c>
      <c r="Q2413" s="11">
        <f t="shared" si="74"/>
        <v>42211.732430555552</v>
      </c>
      <c r="R2413" s="3">
        <f t="shared" si="75"/>
        <v>2015</v>
      </c>
    </row>
    <row r="2414" spans="1:18" ht="60" x14ac:dyDescent="0.25">
      <c r="A2414" s="3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10" t="s">
        <v>8334</v>
      </c>
      <c r="P2414" s="3" t="s">
        <v>8335</v>
      </c>
      <c r="Q2414" s="11">
        <f t="shared" si="74"/>
        <v>42655.736956018518</v>
      </c>
      <c r="R2414" s="3">
        <f t="shared" si="75"/>
        <v>2016</v>
      </c>
    </row>
    <row r="2415" spans="1:18" ht="45" x14ac:dyDescent="0.25">
      <c r="A2415" s="3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10" t="s">
        <v>8334</v>
      </c>
      <c r="P2415" s="3" t="s">
        <v>8335</v>
      </c>
      <c r="Q2415" s="11">
        <f t="shared" si="74"/>
        <v>41760.10974537037</v>
      </c>
      <c r="R2415" s="3">
        <f t="shared" si="75"/>
        <v>2014</v>
      </c>
    </row>
    <row r="2416" spans="1:18" ht="60" x14ac:dyDescent="0.25">
      <c r="A2416" s="3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10" t="s">
        <v>8334</v>
      </c>
      <c r="P2416" s="3" t="s">
        <v>8335</v>
      </c>
      <c r="Q2416" s="11">
        <f t="shared" si="74"/>
        <v>42198.695138888885</v>
      </c>
      <c r="R2416" s="3">
        <f t="shared" si="75"/>
        <v>2015</v>
      </c>
    </row>
    <row r="2417" spans="1:18" ht="45" x14ac:dyDescent="0.25">
      <c r="A2417" s="3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10" t="s">
        <v>8334</v>
      </c>
      <c r="P2417" s="3" t="s">
        <v>8335</v>
      </c>
      <c r="Q2417" s="11">
        <f t="shared" si="74"/>
        <v>42536.862800925926</v>
      </c>
      <c r="R2417" s="3">
        <f t="shared" si="75"/>
        <v>2016</v>
      </c>
    </row>
    <row r="2418" spans="1:18" ht="60" x14ac:dyDescent="0.25">
      <c r="A2418" s="3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10" t="s">
        <v>8334</v>
      </c>
      <c r="P2418" s="3" t="s">
        <v>8335</v>
      </c>
      <c r="Q2418" s="11">
        <f t="shared" si="74"/>
        <v>42019.737766203703</v>
      </c>
      <c r="R2418" s="3">
        <f t="shared" si="75"/>
        <v>2015</v>
      </c>
    </row>
    <row r="2419" spans="1:18" ht="60" x14ac:dyDescent="0.25">
      <c r="A2419" s="3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10" t="s">
        <v>8334</v>
      </c>
      <c r="P2419" s="3" t="s">
        <v>8335</v>
      </c>
      <c r="Q2419" s="11">
        <f t="shared" si="74"/>
        <v>41831.884108796294</v>
      </c>
      <c r="R2419" s="3">
        <f t="shared" si="75"/>
        <v>2014</v>
      </c>
    </row>
    <row r="2420" spans="1:18" x14ac:dyDescent="0.25">
      <c r="A2420" s="3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10" t="s">
        <v>8334</v>
      </c>
      <c r="P2420" s="3" t="s">
        <v>8335</v>
      </c>
      <c r="Q2420" s="11">
        <f t="shared" si="74"/>
        <v>42027.856990740736</v>
      </c>
      <c r="R2420" s="3">
        <f t="shared" si="75"/>
        <v>2015</v>
      </c>
    </row>
    <row r="2421" spans="1:18" ht="60" x14ac:dyDescent="0.25">
      <c r="A2421" s="3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10" t="s">
        <v>8334</v>
      </c>
      <c r="P2421" s="3" t="s">
        <v>8335</v>
      </c>
      <c r="Q2421" s="11">
        <f t="shared" si="74"/>
        <v>41993.738298611104</v>
      </c>
      <c r="R2421" s="3">
        <f t="shared" si="75"/>
        <v>2014</v>
      </c>
    </row>
    <row r="2422" spans="1:18" ht="45" x14ac:dyDescent="0.25">
      <c r="A2422" s="3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10" t="s">
        <v>8334</v>
      </c>
      <c r="P2422" s="3" t="s">
        <v>8335</v>
      </c>
      <c r="Q2422" s="11">
        <f t="shared" si="74"/>
        <v>41893.028877314813</v>
      </c>
      <c r="R2422" s="3">
        <f t="shared" si="75"/>
        <v>2014</v>
      </c>
    </row>
    <row r="2423" spans="1:18" ht="30" x14ac:dyDescent="0.25">
      <c r="A2423" s="3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10" t="s">
        <v>8334</v>
      </c>
      <c r="P2423" s="3" t="s">
        <v>8335</v>
      </c>
      <c r="Q2423" s="11">
        <f t="shared" si="74"/>
        <v>42026.687453703707</v>
      </c>
      <c r="R2423" s="3">
        <f t="shared" si="75"/>
        <v>2015</v>
      </c>
    </row>
    <row r="2424" spans="1:18" ht="30" x14ac:dyDescent="0.25">
      <c r="A2424" s="3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10" t="s">
        <v>8334</v>
      </c>
      <c r="P2424" s="3" t="s">
        <v>8335</v>
      </c>
      <c r="Q2424" s="11">
        <f t="shared" si="74"/>
        <v>42044.724953703699</v>
      </c>
      <c r="R2424" s="3">
        <f t="shared" si="75"/>
        <v>2015</v>
      </c>
    </row>
    <row r="2425" spans="1:18" ht="45" x14ac:dyDescent="0.25">
      <c r="A2425" s="3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10" t="s">
        <v>8334</v>
      </c>
      <c r="P2425" s="3" t="s">
        <v>8335</v>
      </c>
      <c r="Q2425" s="11">
        <f t="shared" si="74"/>
        <v>41974.704745370371</v>
      </c>
      <c r="R2425" s="3">
        <f t="shared" si="75"/>
        <v>2014</v>
      </c>
    </row>
    <row r="2426" spans="1:18" ht="30" x14ac:dyDescent="0.25">
      <c r="A2426" s="3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10" t="s">
        <v>8334</v>
      </c>
      <c r="P2426" s="3" t="s">
        <v>8335</v>
      </c>
      <c r="Q2426" s="11">
        <f t="shared" si="74"/>
        <v>41909.892453703702</v>
      </c>
      <c r="R2426" s="3">
        <f t="shared" si="75"/>
        <v>2014</v>
      </c>
    </row>
    <row r="2427" spans="1:18" ht="60" x14ac:dyDescent="0.25">
      <c r="A2427" s="3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10" t="s">
        <v>8334</v>
      </c>
      <c r="P2427" s="3" t="s">
        <v>8335</v>
      </c>
      <c r="Q2427" s="11">
        <f t="shared" si="74"/>
        <v>42502.913761574076</v>
      </c>
      <c r="R2427" s="3">
        <f t="shared" si="75"/>
        <v>2016</v>
      </c>
    </row>
    <row r="2428" spans="1:18" ht="45" x14ac:dyDescent="0.25">
      <c r="A2428" s="3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10" t="s">
        <v>8334</v>
      </c>
      <c r="P2428" s="3" t="s">
        <v>8335</v>
      </c>
      <c r="Q2428" s="11">
        <f t="shared" si="74"/>
        <v>42164.170046296291</v>
      </c>
      <c r="R2428" s="3">
        <f t="shared" si="75"/>
        <v>2015</v>
      </c>
    </row>
    <row r="2429" spans="1:18" ht="30" x14ac:dyDescent="0.25">
      <c r="A2429" s="3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10" t="s">
        <v>8334</v>
      </c>
      <c r="P2429" s="3" t="s">
        <v>8335</v>
      </c>
      <c r="Q2429" s="11">
        <f t="shared" si="74"/>
        <v>42412.318668981476</v>
      </c>
      <c r="R2429" s="3">
        <f t="shared" si="75"/>
        <v>2016</v>
      </c>
    </row>
    <row r="2430" spans="1:18" ht="45" x14ac:dyDescent="0.25">
      <c r="A2430" s="3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10" t="s">
        <v>8334</v>
      </c>
      <c r="P2430" s="3" t="s">
        <v>8335</v>
      </c>
      <c r="Q2430" s="11">
        <f t="shared" si="74"/>
        <v>42045.784155092595</v>
      </c>
      <c r="R2430" s="3">
        <f t="shared" si="75"/>
        <v>2015</v>
      </c>
    </row>
    <row r="2431" spans="1:18" ht="45" x14ac:dyDescent="0.25">
      <c r="A2431" s="3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10" t="s">
        <v>8334</v>
      </c>
      <c r="P2431" s="3" t="s">
        <v>8335</v>
      </c>
      <c r="Q2431" s="11">
        <f t="shared" si="74"/>
        <v>42734.879236111112</v>
      </c>
      <c r="R2431" s="3">
        <f t="shared" si="75"/>
        <v>2016</v>
      </c>
    </row>
    <row r="2432" spans="1:18" ht="60" x14ac:dyDescent="0.25">
      <c r="A2432" s="3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10" t="s">
        <v>8334</v>
      </c>
      <c r="P2432" s="3" t="s">
        <v>8335</v>
      </c>
      <c r="Q2432" s="11">
        <f t="shared" si="74"/>
        <v>42382.130833333329</v>
      </c>
      <c r="R2432" s="3">
        <f t="shared" si="75"/>
        <v>2016</v>
      </c>
    </row>
    <row r="2433" spans="1:18" ht="30" x14ac:dyDescent="0.25">
      <c r="A2433" s="3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10" t="s">
        <v>8334</v>
      </c>
      <c r="P2433" s="3" t="s">
        <v>8335</v>
      </c>
      <c r="Q2433" s="11">
        <f t="shared" si="74"/>
        <v>42489.099687499998</v>
      </c>
      <c r="R2433" s="3">
        <f t="shared" si="75"/>
        <v>2016</v>
      </c>
    </row>
    <row r="2434" spans="1:18" ht="45" x14ac:dyDescent="0.25">
      <c r="A2434" s="3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10" t="s">
        <v>8334</v>
      </c>
      <c r="P2434" s="3" t="s">
        <v>8335</v>
      </c>
      <c r="Q2434" s="11">
        <f t="shared" si="74"/>
        <v>42041.218715277777</v>
      </c>
      <c r="R2434" s="3">
        <f t="shared" si="75"/>
        <v>2015</v>
      </c>
    </row>
    <row r="2435" spans="1:18" ht="60" x14ac:dyDescent="0.25">
      <c r="A2435" s="3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10" t="s">
        <v>8334</v>
      </c>
      <c r="P2435" s="3" t="s">
        <v>8335</v>
      </c>
      <c r="Q2435" s="11">
        <f t="shared" ref="Q2435:Q2498" si="76">(((J2435/60)/60)/24)+DATE(1970,1,1)</f>
        <v>42397.89980324074</v>
      </c>
      <c r="R2435" s="3">
        <f t="shared" ref="R2435:R2498" si="77">YEAR(Q2435)</f>
        <v>2016</v>
      </c>
    </row>
    <row r="2436" spans="1:18" ht="60" x14ac:dyDescent="0.25">
      <c r="A2436" s="3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10" t="s">
        <v>8334</v>
      </c>
      <c r="P2436" s="3" t="s">
        <v>8335</v>
      </c>
      <c r="Q2436" s="11">
        <f t="shared" si="76"/>
        <v>42180.18604166666</v>
      </c>
      <c r="R2436" s="3">
        <f t="shared" si="77"/>
        <v>2015</v>
      </c>
    </row>
    <row r="2437" spans="1:18" ht="45" x14ac:dyDescent="0.25">
      <c r="A2437" s="3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10" t="s">
        <v>8334</v>
      </c>
      <c r="P2437" s="3" t="s">
        <v>8335</v>
      </c>
      <c r="Q2437" s="11">
        <f t="shared" si="76"/>
        <v>42252.277615740735</v>
      </c>
      <c r="R2437" s="3">
        <f t="shared" si="77"/>
        <v>2015</v>
      </c>
    </row>
    <row r="2438" spans="1:18" ht="60" x14ac:dyDescent="0.25">
      <c r="A2438" s="3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10" t="s">
        <v>8334</v>
      </c>
      <c r="P2438" s="3" t="s">
        <v>8335</v>
      </c>
      <c r="Q2438" s="11">
        <f t="shared" si="76"/>
        <v>42338.615393518514</v>
      </c>
      <c r="R2438" s="3">
        <f t="shared" si="77"/>
        <v>2015</v>
      </c>
    </row>
    <row r="2439" spans="1:18" ht="45" x14ac:dyDescent="0.25">
      <c r="A2439" s="3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10" t="s">
        <v>8334</v>
      </c>
      <c r="P2439" s="3" t="s">
        <v>8335</v>
      </c>
      <c r="Q2439" s="11">
        <f t="shared" si="76"/>
        <v>42031.965138888889</v>
      </c>
      <c r="R2439" s="3">
        <f t="shared" si="77"/>
        <v>2015</v>
      </c>
    </row>
    <row r="2440" spans="1:18" ht="60" x14ac:dyDescent="0.25">
      <c r="A2440" s="3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10" t="s">
        <v>8334</v>
      </c>
      <c r="P2440" s="3" t="s">
        <v>8335</v>
      </c>
      <c r="Q2440" s="11">
        <f t="shared" si="76"/>
        <v>42285.91506944444</v>
      </c>
      <c r="R2440" s="3">
        <f t="shared" si="77"/>
        <v>2015</v>
      </c>
    </row>
    <row r="2441" spans="1:18" ht="60" x14ac:dyDescent="0.25">
      <c r="A2441" s="3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10" t="s">
        <v>8334</v>
      </c>
      <c r="P2441" s="3" t="s">
        <v>8335</v>
      </c>
      <c r="Q2441" s="11">
        <f t="shared" si="76"/>
        <v>42265.818622685183</v>
      </c>
      <c r="R2441" s="3">
        <f t="shared" si="77"/>
        <v>2015</v>
      </c>
    </row>
    <row r="2442" spans="1:18" ht="30" x14ac:dyDescent="0.25">
      <c r="A2442" s="3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10" t="s">
        <v>8334</v>
      </c>
      <c r="P2442" s="3" t="s">
        <v>8335</v>
      </c>
      <c r="Q2442" s="11">
        <f t="shared" si="76"/>
        <v>42383.899456018517</v>
      </c>
      <c r="R2442" s="3">
        <f t="shared" si="77"/>
        <v>2016</v>
      </c>
    </row>
    <row r="2443" spans="1:18" ht="30" x14ac:dyDescent="0.25">
      <c r="A2443" s="3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10" t="s">
        <v>8334</v>
      </c>
      <c r="P2443" s="3" t="s">
        <v>8350</v>
      </c>
      <c r="Q2443" s="11">
        <f t="shared" si="76"/>
        <v>42187.125625000001</v>
      </c>
      <c r="R2443" s="3">
        <f t="shared" si="77"/>
        <v>2015</v>
      </c>
    </row>
    <row r="2444" spans="1:18" ht="45" x14ac:dyDescent="0.25">
      <c r="A2444" s="3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10" t="s">
        <v>8334</v>
      </c>
      <c r="P2444" s="3" t="s">
        <v>8350</v>
      </c>
      <c r="Q2444" s="11">
        <f t="shared" si="76"/>
        <v>42052.666990740734</v>
      </c>
      <c r="R2444" s="3">
        <f t="shared" si="77"/>
        <v>2015</v>
      </c>
    </row>
    <row r="2445" spans="1:18" ht="60" x14ac:dyDescent="0.25">
      <c r="A2445" s="3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10" t="s">
        <v>8334</v>
      </c>
      <c r="P2445" s="3" t="s">
        <v>8350</v>
      </c>
      <c r="Q2445" s="11">
        <f t="shared" si="76"/>
        <v>41836.625254629631</v>
      </c>
      <c r="R2445" s="3">
        <f t="shared" si="77"/>
        <v>2014</v>
      </c>
    </row>
    <row r="2446" spans="1:18" ht="60" x14ac:dyDescent="0.25">
      <c r="A2446" s="3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10" t="s">
        <v>8334</v>
      </c>
      <c r="P2446" s="3" t="s">
        <v>8350</v>
      </c>
      <c r="Q2446" s="11">
        <f t="shared" si="76"/>
        <v>42485.754525462966</v>
      </c>
      <c r="R2446" s="3">
        <f t="shared" si="77"/>
        <v>2016</v>
      </c>
    </row>
    <row r="2447" spans="1:18" ht="60" x14ac:dyDescent="0.25">
      <c r="A2447" s="3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10" t="s">
        <v>8334</v>
      </c>
      <c r="P2447" s="3" t="s">
        <v>8350</v>
      </c>
      <c r="Q2447" s="11">
        <f t="shared" si="76"/>
        <v>42243.190057870372</v>
      </c>
      <c r="R2447" s="3">
        <f t="shared" si="77"/>
        <v>2015</v>
      </c>
    </row>
    <row r="2448" spans="1:18" ht="60" x14ac:dyDescent="0.25">
      <c r="A2448" s="3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10" t="s">
        <v>8334</v>
      </c>
      <c r="P2448" s="3" t="s">
        <v>8350</v>
      </c>
      <c r="Q2448" s="11">
        <f t="shared" si="76"/>
        <v>42670.602673611109</v>
      </c>
      <c r="R2448" s="3">
        <f t="shared" si="77"/>
        <v>2016</v>
      </c>
    </row>
    <row r="2449" spans="1:18" ht="60" x14ac:dyDescent="0.25">
      <c r="A2449" s="3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10" t="s">
        <v>8334</v>
      </c>
      <c r="P2449" s="3" t="s">
        <v>8350</v>
      </c>
      <c r="Q2449" s="11">
        <f t="shared" si="76"/>
        <v>42654.469826388886</v>
      </c>
      <c r="R2449" s="3">
        <f t="shared" si="77"/>
        <v>2016</v>
      </c>
    </row>
    <row r="2450" spans="1:18" ht="60" x14ac:dyDescent="0.25">
      <c r="A2450" s="3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10" t="s">
        <v>8334</v>
      </c>
      <c r="P2450" s="3" t="s">
        <v>8350</v>
      </c>
      <c r="Q2450" s="11">
        <f t="shared" si="76"/>
        <v>42607.316122685181</v>
      </c>
      <c r="R2450" s="3">
        <f t="shared" si="77"/>
        <v>2016</v>
      </c>
    </row>
    <row r="2451" spans="1:18" ht="45" x14ac:dyDescent="0.25">
      <c r="A2451" s="3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10" t="s">
        <v>8334</v>
      </c>
      <c r="P2451" s="3" t="s">
        <v>8350</v>
      </c>
      <c r="Q2451" s="11">
        <f t="shared" si="76"/>
        <v>41943.142534722225</v>
      </c>
      <c r="R2451" s="3">
        <f t="shared" si="77"/>
        <v>2014</v>
      </c>
    </row>
    <row r="2452" spans="1:18" ht="60" x14ac:dyDescent="0.25">
      <c r="A2452" s="3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10" t="s">
        <v>8334</v>
      </c>
      <c r="P2452" s="3" t="s">
        <v>8350</v>
      </c>
      <c r="Q2452" s="11">
        <f t="shared" si="76"/>
        <v>41902.07240740741</v>
      </c>
      <c r="R2452" s="3">
        <f t="shared" si="77"/>
        <v>2014</v>
      </c>
    </row>
    <row r="2453" spans="1:18" ht="60" x14ac:dyDescent="0.25">
      <c r="A2453" s="3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10" t="s">
        <v>8334</v>
      </c>
      <c r="P2453" s="3" t="s">
        <v>8350</v>
      </c>
      <c r="Q2453" s="11">
        <f t="shared" si="76"/>
        <v>42779.908449074079</v>
      </c>
      <c r="R2453" s="3">
        <f t="shared" si="77"/>
        <v>2017</v>
      </c>
    </row>
    <row r="2454" spans="1:18" ht="60" x14ac:dyDescent="0.25">
      <c r="A2454" s="3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10" t="s">
        <v>8334</v>
      </c>
      <c r="P2454" s="3" t="s">
        <v>8350</v>
      </c>
      <c r="Q2454" s="11">
        <f t="shared" si="76"/>
        <v>42338.84375</v>
      </c>
      <c r="R2454" s="3">
        <f t="shared" si="77"/>
        <v>2015</v>
      </c>
    </row>
    <row r="2455" spans="1:18" ht="60" x14ac:dyDescent="0.25">
      <c r="A2455" s="3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10" t="s">
        <v>8334</v>
      </c>
      <c r="P2455" s="3" t="s">
        <v>8350</v>
      </c>
      <c r="Q2455" s="11">
        <f t="shared" si="76"/>
        <v>42738.692233796297</v>
      </c>
      <c r="R2455" s="3">
        <f t="shared" si="77"/>
        <v>2017</v>
      </c>
    </row>
    <row r="2456" spans="1:18" ht="45" x14ac:dyDescent="0.25">
      <c r="A2456" s="3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10" t="s">
        <v>8334</v>
      </c>
      <c r="P2456" s="3" t="s">
        <v>8350</v>
      </c>
      <c r="Q2456" s="11">
        <f t="shared" si="76"/>
        <v>42770.201481481476</v>
      </c>
      <c r="R2456" s="3">
        <f t="shared" si="77"/>
        <v>2017</v>
      </c>
    </row>
    <row r="2457" spans="1:18" ht="45" x14ac:dyDescent="0.25">
      <c r="A2457" s="3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10" t="s">
        <v>8334</v>
      </c>
      <c r="P2457" s="3" t="s">
        <v>8350</v>
      </c>
      <c r="Q2457" s="11">
        <f t="shared" si="76"/>
        <v>42452.781828703708</v>
      </c>
      <c r="R2457" s="3">
        <f t="shared" si="77"/>
        <v>2016</v>
      </c>
    </row>
    <row r="2458" spans="1:18" ht="45" x14ac:dyDescent="0.25">
      <c r="A2458" s="3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10" t="s">
        <v>8334</v>
      </c>
      <c r="P2458" s="3" t="s">
        <v>8350</v>
      </c>
      <c r="Q2458" s="11">
        <f t="shared" si="76"/>
        <v>42761.961099537039</v>
      </c>
      <c r="R2458" s="3">
        <f t="shared" si="77"/>
        <v>2017</v>
      </c>
    </row>
    <row r="2459" spans="1:18" ht="45" x14ac:dyDescent="0.25">
      <c r="A2459" s="3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10" t="s">
        <v>8334</v>
      </c>
      <c r="P2459" s="3" t="s">
        <v>8350</v>
      </c>
      <c r="Q2459" s="11">
        <f t="shared" si="76"/>
        <v>42423.602500000001</v>
      </c>
      <c r="R2459" s="3">
        <f t="shared" si="77"/>
        <v>2016</v>
      </c>
    </row>
    <row r="2460" spans="1:18" ht="60" x14ac:dyDescent="0.25">
      <c r="A2460" s="3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10" t="s">
        <v>8334</v>
      </c>
      <c r="P2460" s="3" t="s">
        <v>8350</v>
      </c>
      <c r="Q2460" s="11">
        <f t="shared" si="76"/>
        <v>42495.871736111112</v>
      </c>
      <c r="R2460" s="3">
        <f t="shared" si="77"/>
        <v>2016</v>
      </c>
    </row>
    <row r="2461" spans="1:18" ht="60" x14ac:dyDescent="0.25">
      <c r="A2461" s="3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10" t="s">
        <v>8334</v>
      </c>
      <c r="P2461" s="3" t="s">
        <v>8350</v>
      </c>
      <c r="Q2461" s="11">
        <f t="shared" si="76"/>
        <v>42407.637557870374</v>
      </c>
      <c r="R2461" s="3">
        <f t="shared" si="77"/>
        <v>2016</v>
      </c>
    </row>
    <row r="2462" spans="1:18" ht="60" x14ac:dyDescent="0.25">
      <c r="A2462" s="3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10" t="s">
        <v>8334</v>
      </c>
      <c r="P2462" s="3" t="s">
        <v>8350</v>
      </c>
      <c r="Q2462" s="11">
        <f t="shared" si="76"/>
        <v>42704.187118055561</v>
      </c>
      <c r="R2462" s="3">
        <f t="shared" si="77"/>
        <v>2016</v>
      </c>
    </row>
    <row r="2463" spans="1:18" ht="60" x14ac:dyDescent="0.25">
      <c r="A2463" s="3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10" t="s">
        <v>8323</v>
      </c>
      <c r="P2463" s="3" t="s">
        <v>8327</v>
      </c>
      <c r="Q2463" s="11">
        <f t="shared" si="76"/>
        <v>40784.012696759259</v>
      </c>
      <c r="R2463" s="3">
        <f t="shared" si="77"/>
        <v>2011</v>
      </c>
    </row>
    <row r="2464" spans="1:18" ht="60" x14ac:dyDescent="0.25">
      <c r="A2464" s="3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10" t="s">
        <v>8323</v>
      </c>
      <c r="P2464" s="3" t="s">
        <v>8327</v>
      </c>
      <c r="Q2464" s="11">
        <f t="shared" si="76"/>
        <v>41089.186296296299</v>
      </c>
      <c r="R2464" s="3">
        <f t="shared" si="77"/>
        <v>2012</v>
      </c>
    </row>
    <row r="2465" spans="1:18" ht="30" x14ac:dyDescent="0.25">
      <c r="A2465" s="3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10" t="s">
        <v>8323</v>
      </c>
      <c r="P2465" s="3" t="s">
        <v>8327</v>
      </c>
      <c r="Q2465" s="11">
        <f t="shared" si="76"/>
        <v>41341.111400462964</v>
      </c>
      <c r="R2465" s="3">
        <f t="shared" si="77"/>
        <v>2013</v>
      </c>
    </row>
    <row r="2466" spans="1:18" ht="45" x14ac:dyDescent="0.25">
      <c r="A2466" s="3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10" t="s">
        <v>8323</v>
      </c>
      <c r="P2466" s="3" t="s">
        <v>8327</v>
      </c>
      <c r="Q2466" s="11">
        <f t="shared" si="76"/>
        <v>42248.90042824074</v>
      </c>
      <c r="R2466" s="3">
        <f t="shared" si="77"/>
        <v>2015</v>
      </c>
    </row>
    <row r="2467" spans="1:18" ht="45" x14ac:dyDescent="0.25">
      <c r="A2467" s="3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10" t="s">
        <v>8323</v>
      </c>
      <c r="P2467" s="3" t="s">
        <v>8327</v>
      </c>
      <c r="Q2467" s="11">
        <f t="shared" si="76"/>
        <v>41145.719305555554</v>
      </c>
      <c r="R2467" s="3">
        <f t="shared" si="77"/>
        <v>2012</v>
      </c>
    </row>
    <row r="2468" spans="1:18" ht="45" x14ac:dyDescent="0.25">
      <c r="A2468" s="3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10" t="s">
        <v>8323</v>
      </c>
      <c r="P2468" s="3" t="s">
        <v>8327</v>
      </c>
      <c r="Q2468" s="11">
        <f t="shared" si="76"/>
        <v>41373.102465277778</v>
      </c>
      <c r="R2468" s="3">
        <f t="shared" si="77"/>
        <v>2013</v>
      </c>
    </row>
    <row r="2469" spans="1:18" ht="45" x14ac:dyDescent="0.25">
      <c r="A2469" s="3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10" t="s">
        <v>8323</v>
      </c>
      <c r="P2469" s="3" t="s">
        <v>8327</v>
      </c>
      <c r="Q2469" s="11">
        <f t="shared" si="76"/>
        <v>41025.874201388891</v>
      </c>
      <c r="R2469" s="3">
        <f t="shared" si="77"/>
        <v>2012</v>
      </c>
    </row>
    <row r="2470" spans="1:18" ht="45" x14ac:dyDescent="0.25">
      <c r="A2470" s="3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10" t="s">
        <v>8323</v>
      </c>
      <c r="P2470" s="3" t="s">
        <v>8327</v>
      </c>
      <c r="Q2470" s="11">
        <f t="shared" si="76"/>
        <v>41174.154178240737</v>
      </c>
      <c r="R2470" s="3">
        <f t="shared" si="77"/>
        <v>2012</v>
      </c>
    </row>
    <row r="2471" spans="1:18" ht="60" x14ac:dyDescent="0.25">
      <c r="A2471" s="3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10" t="s">
        <v>8323</v>
      </c>
      <c r="P2471" s="3" t="s">
        <v>8327</v>
      </c>
      <c r="Q2471" s="11">
        <f t="shared" si="76"/>
        <v>40557.429733796293</v>
      </c>
      <c r="R2471" s="3">
        <f t="shared" si="77"/>
        <v>2011</v>
      </c>
    </row>
    <row r="2472" spans="1:18" ht="45" x14ac:dyDescent="0.25">
      <c r="A2472" s="3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10" t="s">
        <v>8323</v>
      </c>
      <c r="P2472" s="3" t="s">
        <v>8327</v>
      </c>
      <c r="Q2472" s="11">
        <f t="shared" si="76"/>
        <v>41023.07471064815</v>
      </c>
      <c r="R2472" s="3">
        <f t="shared" si="77"/>
        <v>2012</v>
      </c>
    </row>
    <row r="2473" spans="1:18" ht="60" x14ac:dyDescent="0.25">
      <c r="A2473" s="3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10" t="s">
        <v>8323</v>
      </c>
      <c r="P2473" s="3" t="s">
        <v>8327</v>
      </c>
      <c r="Q2473" s="11">
        <f t="shared" si="76"/>
        <v>40893.992962962962</v>
      </c>
      <c r="R2473" s="3">
        <f t="shared" si="77"/>
        <v>2011</v>
      </c>
    </row>
    <row r="2474" spans="1:18" ht="60" x14ac:dyDescent="0.25">
      <c r="A2474" s="3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10" t="s">
        <v>8323</v>
      </c>
      <c r="P2474" s="3" t="s">
        <v>8327</v>
      </c>
      <c r="Q2474" s="11">
        <f t="shared" si="76"/>
        <v>40354.11550925926</v>
      </c>
      <c r="R2474" s="3">
        <f t="shared" si="77"/>
        <v>2010</v>
      </c>
    </row>
    <row r="2475" spans="1:18" ht="45" x14ac:dyDescent="0.25">
      <c r="A2475" s="3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10" t="s">
        <v>8323</v>
      </c>
      <c r="P2475" s="3" t="s">
        <v>8327</v>
      </c>
      <c r="Q2475" s="11">
        <f t="shared" si="76"/>
        <v>41193.748483796298</v>
      </c>
      <c r="R2475" s="3">
        <f t="shared" si="77"/>
        <v>2012</v>
      </c>
    </row>
    <row r="2476" spans="1:18" ht="60" x14ac:dyDescent="0.25">
      <c r="A2476" s="3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10" t="s">
        <v>8323</v>
      </c>
      <c r="P2476" s="3" t="s">
        <v>8327</v>
      </c>
      <c r="Q2476" s="11">
        <f t="shared" si="76"/>
        <v>40417.011296296296</v>
      </c>
      <c r="R2476" s="3">
        <f t="shared" si="77"/>
        <v>2010</v>
      </c>
    </row>
    <row r="2477" spans="1:18" ht="30" x14ac:dyDescent="0.25">
      <c r="A2477" s="3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10" t="s">
        <v>8323</v>
      </c>
      <c r="P2477" s="3" t="s">
        <v>8327</v>
      </c>
      <c r="Q2477" s="11">
        <f t="shared" si="76"/>
        <v>40310.287673611114</v>
      </c>
      <c r="R2477" s="3">
        <f t="shared" si="77"/>
        <v>2010</v>
      </c>
    </row>
    <row r="2478" spans="1:18" ht="45" x14ac:dyDescent="0.25">
      <c r="A2478" s="3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10" t="s">
        <v>8323</v>
      </c>
      <c r="P2478" s="3" t="s">
        <v>8327</v>
      </c>
      <c r="Q2478" s="11">
        <f t="shared" si="76"/>
        <v>41913.328356481477</v>
      </c>
      <c r="R2478" s="3">
        <f t="shared" si="77"/>
        <v>2014</v>
      </c>
    </row>
    <row r="2479" spans="1:18" ht="30" x14ac:dyDescent="0.25">
      <c r="A2479" s="3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10" t="s">
        <v>8323</v>
      </c>
      <c r="P2479" s="3" t="s">
        <v>8327</v>
      </c>
      <c r="Q2479" s="11">
        <f t="shared" si="76"/>
        <v>41088.691493055558</v>
      </c>
      <c r="R2479" s="3">
        <f t="shared" si="77"/>
        <v>2012</v>
      </c>
    </row>
    <row r="2480" spans="1:18" ht="60" x14ac:dyDescent="0.25">
      <c r="A2480" s="3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10" t="s">
        <v>8323</v>
      </c>
      <c r="P2480" s="3" t="s">
        <v>8327</v>
      </c>
      <c r="Q2480" s="11">
        <f t="shared" si="76"/>
        <v>41257.950381944444</v>
      </c>
      <c r="R2480" s="3">
        <f t="shared" si="77"/>
        <v>2012</v>
      </c>
    </row>
    <row r="2481" spans="1:18" ht="45" x14ac:dyDescent="0.25">
      <c r="A2481" s="3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10" t="s">
        <v>8323</v>
      </c>
      <c r="P2481" s="3" t="s">
        <v>8327</v>
      </c>
      <c r="Q2481" s="11">
        <f t="shared" si="76"/>
        <v>41107.726782407408</v>
      </c>
      <c r="R2481" s="3">
        <f t="shared" si="77"/>
        <v>2012</v>
      </c>
    </row>
    <row r="2482" spans="1:18" ht="60" x14ac:dyDescent="0.25">
      <c r="A2482" s="3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10" t="s">
        <v>8323</v>
      </c>
      <c r="P2482" s="3" t="s">
        <v>8327</v>
      </c>
      <c r="Q2482" s="11">
        <f t="shared" si="76"/>
        <v>42227.936157407406</v>
      </c>
      <c r="R2482" s="3">
        <f t="shared" si="77"/>
        <v>2015</v>
      </c>
    </row>
    <row r="2483" spans="1:18" ht="60" x14ac:dyDescent="0.25">
      <c r="A2483" s="3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10" t="s">
        <v>8323</v>
      </c>
      <c r="P2483" s="3" t="s">
        <v>8327</v>
      </c>
      <c r="Q2483" s="11">
        <f t="shared" si="76"/>
        <v>40999.645925925928</v>
      </c>
      <c r="R2483" s="3">
        <f t="shared" si="77"/>
        <v>2012</v>
      </c>
    </row>
    <row r="2484" spans="1:18" ht="60" x14ac:dyDescent="0.25">
      <c r="A2484" s="3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10" t="s">
        <v>8323</v>
      </c>
      <c r="P2484" s="3" t="s">
        <v>8327</v>
      </c>
      <c r="Q2484" s="11">
        <f t="shared" si="76"/>
        <v>40711.782210648147</v>
      </c>
      <c r="R2484" s="3">
        <f t="shared" si="77"/>
        <v>2011</v>
      </c>
    </row>
    <row r="2485" spans="1:18" ht="45" x14ac:dyDescent="0.25">
      <c r="A2485" s="3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10" t="s">
        <v>8323</v>
      </c>
      <c r="P2485" s="3" t="s">
        <v>8327</v>
      </c>
      <c r="Q2485" s="11">
        <f t="shared" si="76"/>
        <v>40970.750034722223</v>
      </c>
      <c r="R2485" s="3">
        <f t="shared" si="77"/>
        <v>2012</v>
      </c>
    </row>
    <row r="2486" spans="1:18" ht="60" x14ac:dyDescent="0.25">
      <c r="A2486" s="3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10" t="s">
        <v>8323</v>
      </c>
      <c r="P2486" s="3" t="s">
        <v>8327</v>
      </c>
      <c r="Q2486" s="11">
        <f t="shared" si="76"/>
        <v>40771.916701388887</v>
      </c>
      <c r="R2486" s="3">
        <f t="shared" si="77"/>
        <v>2011</v>
      </c>
    </row>
    <row r="2487" spans="1:18" ht="60" x14ac:dyDescent="0.25">
      <c r="A2487" s="3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10" t="s">
        <v>8323</v>
      </c>
      <c r="P2487" s="3" t="s">
        <v>8327</v>
      </c>
      <c r="Q2487" s="11">
        <f t="shared" si="76"/>
        <v>40793.998599537037</v>
      </c>
      <c r="R2487" s="3">
        <f t="shared" si="77"/>
        <v>2011</v>
      </c>
    </row>
    <row r="2488" spans="1:18" ht="60" x14ac:dyDescent="0.25">
      <c r="A2488" s="3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10" t="s">
        <v>8323</v>
      </c>
      <c r="P2488" s="3" t="s">
        <v>8327</v>
      </c>
      <c r="Q2488" s="11">
        <f t="shared" si="76"/>
        <v>40991.708055555559</v>
      </c>
      <c r="R2488" s="3">
        <f t="shared" si="77"/>
        <v>2012</v>
      </c>
    </row>
    <row r="2489" spans="1:18" ht="45" x14ac:dyDescent="0.25">
      <c r="A2489" s="3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10" t="s">
        <v>8323</v>
      </c>
      <c r="P2489" s="3" t="s">
        <v>8327</v>
      </c>
      <c r="Q2489" s="11">
        <f t="shared" si="76"/>
        <v>41026.083298611113</v>
      </c>
      <c r="R2489" s="3">
        <f t="shared" si="77"/>
        <v>2012</v>
      </c>
    </row>
    <row r="2490" spans="1:18" ht="60" x14ac:dyDescent="0.25">
      <c r="A2490" s="3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10" t="s">
        <v>8323</v>
      </c>
      <c r="P2490" s="3" t="s">
        <v>8327</v>
      </c>
      <c r="Q2490" s="11">
        <f t="shared" si="76"/>
        <v>40833.633194444446</v>
      </c>
      <c r="R2490" s="3">
        <f t="shared" si="77"/>
        <v>2011</v>
      </c>
    </row>
    <row r="2491" spans="1:18" ht="60" x14ac:dyDescent="0.25">
      <c r="A2491" s="3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10" t="s">
        <v>8323</v>
      </c>
      <c r="P2491" s="3" t="s">
        <v>8327</v>
      </c>
      <c r="Q2491" s="11">
        <f t="shared" si="76"/>
        <v>41373.690266203703</v>
      </c>
      <c r="R2491" s="3">
        <f t="shared" si="77"/>
        <v>2013</v>
      </c>
    </row>
    <row r="2492" spans="1:18" ht="45" x14ac:dyDescent="0.25">
      <c r="A2492" s="3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10" t="s">
        <v>8323</v>
      </c>
      <c r="P2492" s="3" t="s">
        <v>8327</v>
      </c>
      <c r="Q2492" s="11">
        <f t="shared" si="76"/>
        <v>41023.227731481478</v>
      </c>
      <c r="R2492" s="3">
        <f t="shared" si="77"/>
        <v>2012</v>
      </c>
    </row>
    <row r="2493" spans="1:18" ht="60" x14ac:dyDescent="0.25">
      <c r="A2493" s="3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10" t="s">
        <v>8323</v>
      </c>
      <c r="P2493" s="3" t="s">
        <v>8327</v>
      </c>
      <c r="Q2493" s="11">
        <f t="shared" si="76"/>
        <v>40542.839282407411</v>
      </c>
      <c r="R2493" s="3">
        <f t="shared" si="77"/>
        <v>2010</v>
      </c>
    </row>
    <row r="2494" spans="1:18" ht="30" x14ac:dyDescent="0.25">
      <c r="A2494" s="3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10" t="s">
        <v>8323</v>
      </c>
      <c r="P2494" s="3" t="s">
        <v>8327</v>
      </c>
      <c r="Q2494" s="11">
        <f t="shared" si="76"/>
        <v>41024.985972222225</v>
      </c>
      <c r="R2494" s="3">
        <f t="shared" si="77"/>
        <v>2012</v>
      </c>
    </row>
    <row r="2495" spans="1:18" ht="60" x14ac:dyDescent="0.25">
      <c r="A2495" s="3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10" t="s">
        <v>8323</v>
      </c>
      <c r="P2495" s="3" t="s">
        <v>8327</v>
      </c>
      <c r="Q2495" s="11">
        <f t="shared" si="76"/>
        <v>41348.168287037035</v>
      </c>
      <c r="R2495" s="3">
        <f t="shared" si="77"/>
        <v>2013</v>
      </c>
    </row>
    <row r="2496" spans="1:18" ht="45" x14ac:dyDescent="0.25">
      <c r="A2496" s="3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10" t="s">
        <v>8323</v>
      </c>
      <c r="P2496" s="3" t="s">
        <v>8327</v>
      </c>
      <c r="Q2496" s="11">
        <f t="shared" si="76"/>
        <v>41022.645185185182</v>
      </c>
      <c r="R2496" s="3">
        <f t="shared" si="77"/>
        <v>2012</v>
      </c>
    </row>
    <row r="2497" spans="1:18" ht="45" x14ac:dyDescent="0.25">
      <c r="A2497" s="3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10" t="s">
        <v>8323</v>
      </c>
      <c r="P2497" s="3" t="s">
        <v>8327</v>
      </c>
      <c r="Q2497" s="11">
        <f t="shared" si="76"/>
        <v>41036.946469907409</v>
      </c>
      <c r="R2497" s="3">
        <f t="shared" si="77"/>
        <v>2012</v>
      </c>
    </row>
    <row r="2498" spans="1:18" ht="30" x14ac:dyDescent="0.25">
      <c r="A2498" s="3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10" t="s">
        <v>8323</v>
      </c>
      <c r="P2498" s="3" t="s">
        <v>8327</v>
      </c>
      <c r="Q2498" s="11">
        <f t="shared" si="76"/>
        <v>41327.996435185189</v>
      </c>
      <c r="R2498" s="3">
        <f t="shared" si="77"/>
        <v>2013</v>
      </c>
    </row>
    <row r="2499" spans="1:18" ht="45" x14ac:dyDescent="0.25">
      <c r="A2499" s="3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10" t="s">
        <v>8323</v>
      </c>
      <c r="P2499" s="3" t="s">
        <v>8327</v>
      </c>
      <c r="Q2499" s="11">
        <f t="shared" ref="Q2499:Q2562" si="78">(((J2499/60)/60)/24)+DATE(1970,1,1)</f>
        <v>40730.878912037035</v>
      </c>
      <c r="R2499" s="3">
        <f t="shared" ref="R2499:R2562" si="79">YEAR(Q2499)</f>
        <v>2011</v>
      </c>
    </row>
    <row r="2500" spans="1:18" ht="45" x14ac:dyDescent="0.25">
      <c r="A2500" s="3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10" t="s">
        <v>8323</v>
      </c>
      <c r="P2500" s="3" t="s">
        <v>8327</v>
      </c>
      <c r="Q2500" s="11">
        <f t="shared" si="78"/>
        <v>42017.967442129629</v>
      </c>
      <c r="R2500" s="3">
        <f t="shared" si="79"/>
        <v>2015</v>
      </c>
    </row>
    <row r="2501" spans="1:18" ht="60" x14ac:dyDescent="0.25">
      <c r="A2501" s="3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10" t="s">
        <v>8323</v>
      </c>
      <c r="P2501" s="3" t="s">
        <v>8327</v>
      </c>
      <c r="Q2501" s="11">
        <f t="shared" si="78"/>
        <v>41226.648576388885</v>
      </c>
      <c r="R2501" s="3">
        <f t="shared" si="79"/>
        <v>2012</v>
      </c>
    </row>
    <row r="2502" spans="1:18" ht="45" x14ac:dyDescent="0.25">
      <c r="A2502" s="3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10" t="s">
        <v>8323</v>
      </c>
      <c r="P2502" s="3" t="s">
        <v>8327</v>
      </c>
      <c r="Q2502" s="11">
        <f t="shared" si="78"/>
        <v>41053.772858796299</v>
      </c>
      <c r="R2502" s="3">
        <f t="shared" si="79"/>
        <v>2012</v>
      </c>
    </row>
    <row r="2503" spans="1:18" ht="60" x14ac:dyDescent="0.25">
      <c r="A2503" s="3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10" t="s">
        <v>8334</v>
      </c>
      <c r="P2503" s="3" t="s">
        <v>8351</v>
      </c>
      <c r="Q2503" s="11">
        <f t="shared" si="78"/>
        <v>42244.776666666665</v>
      </c>
      <c r="R2503" s="3">
        <f t="shared" si="79"/>
        <v>2015</v>
      </c>
    </row>
    <row r="2504" spans="1:18" ht="60" x14ac:dyDescent="0.25">
      <c r="A2504" s="3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10" t="s">
        <v>8334</v>
      </c>
      <c r="P2504" s="3" t="s">
        <v>8351</v>
      </c>
      <c r="Q2504" s="11">
        <f t="shared" si="78"/>
        <v>41858.825439814813</v>
      </c>
      <c r="R2504" s="3">
        <f t="shared" si="79"/>
        <v>2014</v>
      </c>
    </row>
    <row r="2505" spans="1:18" ht="60" x14ac:dyDescent="0.25">
      <c r="A2505" s="3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10" t="s">
        <v>8334</v>
      </c>
      <c r="P2505" s="3" t="s">
        <v>8351</v>
      </c>
      <c r="Q2505" s="11">
        <f t="shared" si="78"/>
        <v>42498.899398148147</v>
      </c>
      <c r="R2505" s="3">
        <f t="shared" si="79"/>
        <v>2016</v>
      </c>
    </row>
    <row r="2506" spans="1:18" ht="45" x14ac:dyDescent="0.25">
      <c r="A2506" s="3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10" t="s">
        <v>8334</v>
      </c>
      <c r="P2506" s="3" t="s">
        <v>8351</v>
      </c>
      <c r="Q2506" s="11">
        <f t="shared" si="78"/>
        <v>41928.015439814815</v>
      </c>
      <c r="R2506" s="3">
        <f t="shared" si="79"/>
        <v>2014</v>
      </c>
    </row>
    <row r="2507" spans="1:18" ht="60" x14ac:dyDescent="0.25">
      <c r="A2507" s="3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10" t="s">
        <v>8334</v>
      </c>
      <c r="P2507" s="3" t="s">
        <v>8351</v>
      </c>
      <c r="Q2507" s="11">
        <f t="shared" si="78"/>
        <v>42047.05574074074</v>
      </c>
      <c r="R2507" s="3">
        <f t="shared" si="79"/>
        <v>2015</v>
      </c>
    </row>
    <row r="2508" spans="1:18" ht="60" x14ac:dyDescent="0.25">
      <c r="A2508" s="3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10" t="s">
        <v>8334</v>
      </c>
      <c r="P2508" s="3" t="s">
        <v>8351</v>
      </c>
      <c r="Q2508" s="11">
        <f t="shared" si="78"/>
        <v>42258.297094907408</v>
      </c>
      <c r="R2508" s="3">
        <f t="shared" si="79"/>
        <v>2015</v>
      </c>
    </row>
    <row r="2509" spans="1:18" ht="30" x14ac:dyDescent="0.25">
      <c r="A2509" s="3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10" t="s">
        <v>8334</v>
      </c>
      <c r="P2509" s="3" t="s">
        <v>8351</v>
      </c>
      <c r="Q2509" s="11">
        <f t="shared" si="78"/>
        <v>42105.072962962964</v>
      </c>
      <c r="R2509" s="3">
        <f t="shared" si="79"/>
        <v>2015</v>
      </c>
    </row>
    <row r="2510" spans="1:18" ht="60" x14ac:dyDescent="0.25">
      <c r="A2510" s="3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10" t="s">
        <v>8334</v>
      </c>
      <c r="P2510" s="3" t="s">
        <v>8351</v>
      </c>
      <c r="Q2510" s="11">
        <f t="shared" si="78"/>
        <v>41835.951782407406</v>
      </c>
      <c r="R2510" s="3">
        <f t="shared" si="79"/>
        <v>2014</v>
      </c>
    </row>
    <row r="2511" spans="1:18" ht="60" x14ac:dyDescent="0.25">
      <c r="A2511" s="3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10" t="s">
        <v>8334</v>
      </c>
      <c r="P2511" s="3" t="s">
        <v>8351</v>
      </c>
      <c r="Q2511" s="11">
        <f t="shared" si="78"/>
        <v>42058.809594907405</v>
      </c>
      <c r="R2511" s="3">
        <f t="shared" si="79"/>
        <v>2015</v>
      </c>
    </row>
    <row r="2512" spans="1:18" ht="60" x14ac:dyDescent="0.25">
      <c r="A2512" s="3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10" t="s">
        <v>8334</v>
      </c>
      <c r="P2512" s="3" t="s">
        <v>8351</v>
      </c>
      <c r="Q2512" s="11">
        <f t="shared" si="78"/>
        <v>42078.997361111105</v>
      </c>
      <c r="R2512" s="3">
        <f t="shared" si="79"/>
        <v>2015</v>
      </c>
    </row>
    <row r="2513" spans="1:18" ht="45" x14ac:dyDescent="0.25">
      <c r="A2513" s="3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10" t="s">
        <v>8334</v>
      </c>
      <c r="P2513" s="3" t="s">
        <v>8351</v>
      </c>
      <c r="Q2513" s="11">
        <f t="shared" si="78"/>
        <v>42371.446909722217</v>
      </c>
      <c r="R2513" s="3">
        <f t="shared" si="79"/>
        <v>2016</v>
      </c>
    </row>
    <row r="2514" spans="1:18" ht="45" x14ac:dyDescent="0.25">
      <c r="A2514" s="3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10" t="s">
        <v>8334</v>
      </c>
      <c r="P2514" s="3" t="s">
        <v>8351</v>
      </c>
      <c r="Q2514" s="11">
        <f t="shared" si="78"/>
        <v>41971.876863425925</v>
      </c>
      <c r="R2514" s="3">
        <f t="shared" si="79"/>
        <v>2014</v>
      </c>
    </row>
    <row r="2515" spans="1:18" ht="60" x14ac:dyDescent="0.25">
      <c r="A2515" s="3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10" t="s">
        <v>8334</v>
      </c>
      <c r="P2515" s="3" t="s">
        <v>8351</v>
      </c>
      <c r="Q2515" s="11">
        <f t="shared" si="78"/>
        <v>42732.00681712963</v>
      </c>
      <c r="R2515" s="3">
        <f t="shared" si="79"/>
        <v>2016</v>
      </c>
    </row>
    <row r="2516" spans="1:18" ht="60" x14ac:dyDescent="0.25">
      <c r="A2516" s="3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10" t="s">
        <v>8334</v>
      </c>
      <c r="P2516" s="3" t="s">
        <v>8351</v>
      </c>
      <c r="Q2516" s="11">
        <f t="shared" si="78"/>
        <v>41854.389780092592</v>
      </c>
      <c r="R2516" s="3">
        <f t="shared" si="79"/>
        <v>2014</v>
      </c>
    </row>
    <row r="2517" spans="1:18" ht="60" x14ac:dyDescent="0.25">
      <c r="A2517" s="3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10" t="s">
        <v>8334</v>
      </c>
      <c r="P2517" s="3" t="s">
        <v>8351</v>
      </c>
      <c r="Q2517" s="11">
        <f t="shared" si="78"/>
        <v>42027.839733796296</v>
      </c>
      <c r="R2517" s="3">
        <f t="shared" si="79"/>
        <v>2015</v>
      </c>
    </row>
    <row r="2518" spans="1:18" ht="60" x14ac:dyDescent="0.25">
      <c r="A2518" s="3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10" t="s">
        <v>8334</v>
      </c>
      <c r="P2518" s="3" t="s">
        <v>8351</v>
      </c>
      <c r="Q2518" s="11">
        <f t="shared" si="78"/>
        <v>41942.653379629628</v>
      </c>
      <c r="R2518" s="3">
        <f t="shared" si="79"/>
        <v>2014</v>
      </c>
    </row>
    <row r="2519" spans="1:18" ht="60" x14ac:dyDescent="0.25">
      <c r="A2519" s="3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10" t="s">
        <v>8334</v>
      </c>
      <c r="P2519" s="3" t="s">
        <v>8351</v>
      </c>
      <c r="Q2519" s="11">
        <f t="shared" si="78"/>
        <v>42052.802430555559</v>
      </c>
      <c r="R2519" s="3">
        <f t="shared" si="79"/>
        <v>2015</v>
      </c>
    </row>
    <row r="2520" spans="1:18" ht="45" x14ac:dyDescent="0.25">
      <c r="A2520" s="3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10" t="s">
        <v>8334</v>
      </c>
      <c r="P2520" s="3" t="s">
        <v>8351</v>
      </c>
      <c r="Q2520" s="11">
        <f t="shared" si="78"/>
        <v>41926.680879629632</v>
      </c>
      <c r="R2520" s="3">
        <f t="shared" si="79"/>
        <v>2014</v>
      </c>
    </row>
    <row r="2521" spans="1:18" ht="45" x14ac:dyDescent="0.25">
      <c r="A2521" s="3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10" t="s">
        <v>8334</v>
      </c>
      <c r="P2521" s="3" t="s">
        <v>8351</v>
      </c>
      <c r="Q2521" s="11">
        <f t="shared" si="78"/>
        <v>41809.155138888891</v>
      </c>
      <c r="R2521" s="3">
        <f t="shared" si="79"/>
        <v>2014</v>
      </c>
    </row>
    <row r="2522" spans="1:18" ht="60" x14ac:dyDescent="0.25">
      <c r="A2522" s="3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10" t="s">
        <v>8334</v>
      </c>
      <c r="P2522" s="3" t="s">
        <v>8351</v>
      </c>
      <c r="Q2522" s="11">
        <f t="shared" si="78"/>
        <v>42612.600520833337</v>
      </c>
      <c r="R2522" s="3">
        <f t="shared" si="79"/>
        <v>2016</v>
      </c>
    </row>
    <row r="2523" spans="1:18" ht="60" x14ac:dyDescent="0.25">
      <c r="A2523" s="3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10" t="s">
        <v>8323</v>
      </c>
      <c r="P2523" s="3" t="s">
        <v>8352</v>
      </c>
      <c r="Q2523" s="11">
        <f t="shared" si="78"/>
        <v>42269.967835648145</v>
      </c>
      <c r="R2523" s="3">
        <f t="shared" si="79"/>
        <v>2015</v>
      </c>
    </row>
    <row r="2524" spans="1:18" ht="60" x14ac:dyDescent="0.25">
      <c r="A2524" s="3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10" t="s">
        <v>8323</v>
      </c>
      <c r="P2524" s="3" t="s">
        <v>8352</v>
      </c>
      <c r="Q2524" s="11">
        <f t="shared" si="78"/>
        <v>42460.573611111111</v>
      </c>
      <c r="R2524" s="3">
        <f t="shared" si="79"/>
        <v>2016</v>
      </c>
    </row>
    <row r="2525" spans="1:18" ht="45" x14ac:dyDescent="0.25">
      <c r="A2525" s="3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10" t="s">
        <v>8323</v>
      </c>
      <c r="P2525" s="3" t="s">
        <v>8352</v>
      </c>
      <c r="Q2525" s="11">
        <f t="shared" si="78"/>
        <v>41930.975601851853</v>
      </c>
      <c r="R2525" s="3">
        <f t="shared" si="79"/>
        <v>2014</v>
      </c>
    </row>
    <row r="2526" spans="1:18" ht="45" x14ac:dyDescent="0.25">
      <c r="A2526" s="3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10" t="s">
        <v>8323</v>
      </c>
      <c r="P2526" s="3" t="s">
        <v>8352</v>
      </c>
      <c r="Q2526" s="11">
        <f t="shared" si="78"/>
        <v>41961.807372685187</v>
      </c>
      <c r="R2526" s="3">
        <f t="shared" si="79"/>
        <v>2014</v>
      </c>
    </row>
    <row r="2527" spans="1:18" ht="45" x14ac:dyDescent="0.25">
      <c r="A2527" s="3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10" t="s">
        <v>8323</v>
      </c>
      <c r="P2527" s="3" t="s">
        <v>8352</v>
      </c>
      <c r="Q2527" s="11">
        <f t="shared" si="78"/>
        <v>41058.844571759262</v>
      </c>
      <c r="R2527" s="3">
        <f t="shared" si="79"/>
        <v>2012</v>
      </c>
    </row>
    <row r="2528" spans="1:18" ht="45" x14ac:dyDescent="0.25">
      <c r="A2528" s="3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10" t="s">
        <v>8323</v>
      </c>
      <c r="P2528" s="3" t="s">
        <v>8352</v>
      </c>
      <c r="Q2528" s="11">
        <f t="shared" si="78"/>
        <v>41953.091134259259</v>
      </c>
      <c r="R2528" s="3">
        <f t="shared" si="79"/>
        <v>2014</v>
      </c>
    </row>
    <row r="2529" spans="1:18" ht="45" x14ac:dyDescent="0.25">
      <c r="A2529" s="3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10" t="s">
        <v>8323</v>
      </c>
      <c r="P2529" s="3" t="s">
        <v>8352</v>
      </c>
      <c r="Q2529" s="11">
        <f t="shared" si="78"/>
        <v>41546.75105324074</v>
      </c>
      <c r="R2529" s="3">
        <f t="shared" si="79"/>
        <v>2013</v>
      </c>
    </row>
    <row r="2530" spans="1:18" ht="60" x14ac:dyDescent="0.25">
      <c r="A2530" s="3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10" t="s">
        <v>8323</v>
      </c>
      <c r="P2530" s="3" t="s">
        <v>8352</v>
      </c>
      <c r="Q2530" s="11">
        <f t="shared" si="78"/>
        <v>42217.834525462968</v>
      </c>
      <c r="R2530" s="3">
        <f t="shared" si="79"/>
        <v>2015</v>
      </c>
    </row>
    <row r="2531" spans="1:18" ht="30" x14ac:dyDescent="0.25">
      <c r="A2531" s="3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10" t="s">
        <v>8323</v>
      </c>
      <c r="P2531" s="3" t="s">
        <v>8352</v>
      </c>
      <c r="Q2531" s="11">
        <f t="shared" si="78"/>
        <v>40948.080729166664</v>
      </c>
      <c r="R2531" s="3">
        <f t="shared" si="79"/>
        <v>2012</v>
      </c>
    </row>
    <row r="2532" spans="1:18" ht="45" x14ac:dyDescent="0.25">
      <c r="A2532" s="3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10" t="s">
        <v>8323</v>
      </c>
      <c r="P2532" s="3" t="s">
        <v>8352</v>
      </c>
      <c r="Q2532" s="11">
        <f t="shared" si="78"/>
        <v>42081.864641203705</v>
      </c>
      <c r="R2532" s="3">
        <f t="shared" si="79"/>
        <v>2015</v>
      </c>
    </row>
    <row r="2533" spans="1:18" ht="60" x14ac:dyDescent="0.25">
      <c r="A2533" s="3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10" t="s">
        <v>8323</v>
      </c>
      <c r="P2533" s="3" t="s">
        <v>8352</v>
      </c>
      <c r="Q2533" s="11">
        <f t="shared" si="78"/>
        <v>42208.680023148147</v>
      </c>
      <c r="R2533" s="3">
        <f t="shared" si="79"/>
        <v>2015</v>
      </c>
    </row>
    <row r="2534" spans="1:18" ht="60" x14ac:dyDescent="0.25">
      <c r="A2534" s="3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10" t="s">
        <v>8323</v>
      </c>
      <c r="P2534" s="3" t="s">
        <v>8352</v>
      </c>
      <c r="Q2534" s="11">
        <f t="shared" si="78"/>
        <v>41107.849143518521</v>
      </c>
      <c r="R2534" s="3">
        <f t="shared" si="79"/>
        <v>2012</v>
      </c>
    </row>
    <row r="2535" spans="1:18" ht="60" x14ac:dyDescent="0.25">
      <c r="A2535" s="3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10" t="s">
        <v>8323</v>
      </c>
      <c r="P2535" s="3" t="s">
        <v>8352</v>
      </c>
      <c r="Q2535" s="11">
        <f t="shared" si="78"/>
        <v>41304.751284722224</v>
      </c>
      <c r="R2535" s="3">
        <f t="shared" si="79"/>
        <v>2013</v>
      </c>
    </row>
    <row r="2536" spans="1:18" ht="75" x14ac:dyDescent="0.25">
      <c r="A2536" s="3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10" t="s">
        <v>8323</v>
      </c>
      <c r="P2536" s="3" t="s">
        <v>8352</v>
      </c>
      <c r="Q2536" s="11">
        <f t="shared" si="78"/>
        <v>40127.700370370374</v>
      </c>
      <c r="R2536" s="3">
        <f t="shared" si="79"/>
        <v>2009</v>
      </c>
    </row>
    <row r="2537" spans="1:18" x14ac:dyDescent="0.25">
      <c r="A2537" s="3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10" t="s">
        <v>8323</v>
      </c>
      <c r="P2537" s="3" t="s">
        <v>8352</v>
      </c>
      <c r="Q2537" s="11">
        <f t="shared" si="78"/>
        <v>41943.791030092594</v>
      </c>
      <c r="R2537" s="3">
        <f t="shared" si="79"/>
        <v>2014</v>
      </c>
    </row>
    <row r="2538" spans="1:18" ht="60" x14ac:dyDescent="0.25">
      <c r="A2538" s="3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10" t="s">
        <v>8323</v>
      </c>
      <c r="P2538" s="3" t="s">
        <v>8352</v>
      </c>
      <c r="Q2538" s="11">
        <f t="shared" si="78"/>
        <v>41464.106087962966</v>
      </c>
      <c r="R2538" s="3">
        <f t="shared" si="79"/>
        <v>2013</v>
      </c>
    </row>
    <row r="2539" spans="1:18" ht="45" x14ac:dyDescent="0.25">
      <c r="A2539" s="3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10" t="s">
        <v>8323</v>
      </c>
      <c r="P2539" s="3" t="s">
        <v>8352</v>
      </c>
      <c r="Q2539" s="11">
        <f t="shared" si="78"/>
        <v>40696.648784722223</v>
      </c>
      <c r="R2539" s="3">
        <f t="shared" si="79"/>
        <v>2011</v>
      </c>
    </row>
    <row r="2540" spans="1:18" ht="45" x14ac:dyDescent="0.25">
      <c r="A2540" s="3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10" t="s">
        <v>8323</v>
      </c>
      <c r="P2540" s="3" t="s">
        <v>8352</v>
      </c>
      <c r="Q2540" s="11">
        <f t="shared" si="78"/>
        <v>41298.509965277779</v>
      </c>
      <c r="R2540" s="3">
        <f t="shared" si="79"/>
        <v>2013</v>
      </c>
    </row>
    <row r="2541" spans="1:18" ht="60" x14ac:dyDescent="0.25">
      <c r="A2541" s="3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10" t="s">
        <v>8323</v>
      </c>
      <c r="P2541" s="3" t="s">
        <v>8352</v>
      </c>
      <c r="Q2541" s="11">
        <f t="shared" si="78"/>
        <v>41977.902222222227</v>
      </c>
      <c r="R2541" s="3">
        <f t="shared" si="79"/>
        <v>2014</v>
      </c>
    </row>
    <row r="2542" spans="1:18" ht="60" x14ac:dyDescent="0.25">
      <c r="A2542" s="3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10" t="s">
        <v>8323</v>
      </c>
      <c r="P2542" s="3" t="s">
        <v>8352</v>
      </c>
      <c r="Q2542" s="11">
        <f t="shared" si="78"/>
        <v>40785.675011574072</v>
      </c>
      <c r="R2542" s="3">
        <f t="shared" si="79"/>
        <v>2011</v>
      </c>
    </row>
    <row r="2543" spans="1:18" ht="60" x14ac:dyDescent="0.25">
      <c r="A2543" s="3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10" t="s">
        <v>8323</v>
      </c>
      <c r="P2543" s="3" t="s">
        <v>8352</v>
      </c>
      <c r="Q2543" s="11">
        <f t="shared" si="78"/>
        <v>41483.449282407404</v>
      </c>
      <c r="R2543" s="3">
        <f t="shared" si="79"/>
        <v>2013</v>
      </c>
    </row>
    <row r="2544" spans="1:18" ht="45" x14ac:dyDescent="0.25">
      <c r="A2544" s="3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10" t="s">
        <v>8323</v>
      </c>
      <c r="P2544" s="3" t="s">
        <v>8352</v>
      </c>
      <c r="Q2544" s="11">
        <f t="shared" si="78"/>
        <v>41509.426585648151</v>
      </c>
      <c r="R2544" s="3">
        <f t="shared" si="79"/>
        <v>2013</v>
      </c>
    </row>
    <row r="2545" spans="1:18" ht="60" x14ac:dyDescent="0.25">
      <c r="A2545" s="3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10" t="s">
        <v>8323</v>
      </c>
      <c r="P2545" s="3" t="s">
        <v>8352</v>
      </c>
      <c r="Q2545" s="11">
        <f t="shared" si="78"/>
        <v>40514.107615740737</v>
      </c>
      <c r="R2545" s="3">
        <f t="shared" si="79"/>
        <v>2010</v>
      </c>
    </row>
    <row r="2546" spans="1:18" ht="45" x14ac:dyDescent="0.25">
      <c r="A2546" s="3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10" t="s">
        <v>8323</v>
      </c>
      <c r="P2546" s="3" t="s">
        <v>8352</v>
      </c>
      <c r="Q2546" s="11">
        <f t="shared" si="78"/>
        <v>41068.520474537036</v>
      </c>
      <c r="R2546" s="3">
        <f t="shared" si="79"/>
        <v>2012</v>
      </c>
    </row>
    <row r="2547" spans="1:18" ht="45" x14ac:dyDescent="0.25">
      <c r="A2547" s="3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10" t="s">
        <v>8323</v>
      </c>
      <c r="P2547" s="3" t="s">
        <v>8352</v>
      </c>
      <c r="Q2547" s="11">
        <f t="shared" si="78"/>
        <v>42027.13817129629</v>
      </c>
      <c r="R2547" s="3">
        <f t="shared" si="79"/>
        <v>2015</v>
      </c>
    </row>
    <row r="2548" spans="1:18" ht="45" x14ac:dyDescent="0.25">
      <c r="A2548" s="3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10" t="s">
        <v>8323</v>
      </c>
      <c r="P2548" s="3" t="s">
        <v>8352</v>
      </c>
      <c r="Q2548" s="11">
        <f t="shared" si="78"/>
        <v>41524.858553240738</v>
      </c>
      <c r="R2548" s="3">
        <f t="shared" si="79"/>
        <v>2013</v>
      </c>
    </row>
    <row r="2549" spans="1:18" ht="60" x14ac:dyDescent="0.25">
      <c r="A2549" s="3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10" t="s">
        <v>8323</v>
      </c>
      <c r="P2549" s="3" t="s">
        <v>8352</v>
      </c>
      <c r="Q2549" s="11">
        <f t="shared" si="78"/>
        <v>40973.773182870369</v>
      </c>
      <c r="R2549" s="3">
        <f t="shared" si="79"/>
        <v>2012</v>
      </c>
    </row>
    <row r="2550" spans="1:18" ht="60" x14ac:dyDescent="0.25">
      <c r="A2550" s="3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10" t="s">
        <v>8323</v>
      </c>
      <c r="P2550" s="3" t="s">
        <v>8352</v>
      </c>
      <c r="Q2550" s="11">
        <f t="shared" si="78"/>
        <v>42618.625428240746</v>
      </c>
      <c r="R2550" s="3">
        <f t="shared" si="79"/>
        <v>2016</v>
      </c>
    </row>
    <row r="2551" spans="1:18" ht="45" x14ac:dyDescent="0.25">
      <c r="A2551" s="3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10" t="s">
        <v>8323</v>
      </c>
      <c r="P2551" s="3" t="s">
        <v>8352</v>
      </c>
      <c r="Q2551" s="11">
        <f t="shared" si="78"/>
        <v>41390.757754629631</v>
      </c>
      <c r="R2551" s="3">
        <f t="shared" si="79"/>
        <v>2013</v>
      </c>
    </row>
    <row r="2552" spans="1:18" ht="60" x14ac:dyDescent="0.25">
      <c r="A2552" s="3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10" t="s">
        <v>8323</v>
      </c>
      <c r="P2552" s="3" t="s">
        <v>8352</v>
      </c>
      <c r="Q2552" s="11">
        <f t="shared" si="78"/>
        <v>42228.634328703702</v>
      </c>
      <c r="R2552" s="3">
        <f t="shared" si="79"/>
        <v>2015</v>
      </c>
    </row>
    <row r="2553" spans="1:18" ht="45" x14ac:dyDescent="0.25">
      <c r="A2553" s="3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10" t="s">
        <v>8323</v>
      </c>
      <c r="P2553" s="3" t="s">
        <v>8352</v>
      </c>
      <c r="Q2553" s="11">
        <f t="shared" si="78"/>
        <v>40961.252141203702</v>
      </c>
      <c r="R2553" s="3">
        <f t="shared" si="79"/>
        <v>2012</v>
      </c>
    </row>
    <row r="2554" spans="1:18" ht="60" x14ac:dyDescent="0.25">
      <c r="A2554" s="3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10" t="s">
        <v>8323</v>
      </c>
      <c r="P2554" s="3" t="s">
        <v>8352</v>
      </c>
      <c r="Q2554" s="11">
        <f t="shared" si="78"/>
        <v>42769.809965277775</v>
      </c>
      <c r="R2554" s="3">
        <f t="shared" si="79"/>
        <v>2017</v>
      </c>
    </row>
    <row r="2555" spans="1:18" ht="45" x14ac:dyDescent="0.25">
      <c r="A2555" s="3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10" t="s">
        <v>8323</v>
      </c>
      <c r="P2555" s="3" t="s">
        <v>8352</v>
      </c>
      <c r="Q2555" s="11">
        <f t="shared" si="78"/>
        <v>41113.199155092596</v>
      </c>
      <c r="R2555" s="3">
        <f t="shared" si="79"/>
        <v>2012</v>
      </c>
    </row>
    <row r="2556" spans="1:18" ht="60" x14ac:dyDescent="0.25">
      <c r="A2556" s="3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10" t="s">
        <v>8323</v>
      </c>
      <c r="P2556" s="3" t="s">
        <v>8352</v>
      </c>
      <c r="Q2556" s="11">
        <f t="shared" si="78"/>
        <v>42125.078275462962</v>
      </c>
      <c r="R2556" s="3">
        <f t="shared" si="79"/>
        <v>2015</v>
      </c>
    </row>
    <row r="2557" spans="1:18" ht="60" x14ac:dyDescent="0.25">
      <c r="A2557" s="3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10" t="s">
        <v>8323</v>
      </c>
      <c r="P2557" s="3" t="s">
        <v>8352</v>
      </c>
      <c r="Q2557" s="11">
        <f t="shared" si="78"/>
        <v>41026.655011574076</v>
      </c>
      <c r="R2557" s="3">
        <f t="shared" si="79"/>
        <v>2012</v>
      </c>
    </row>
    <row r="2558" spans="1:18" ht="60" x14ac:dyDescent="0.25">
      <c r="A2558" s="3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10" t="s">
        <v>8323</v>
      </c>
      <c r="P2558" s="3" t="s">
        <v>8352</v>
      </c>
      <c r="Q2558" s="11">
        <f t="shared" si="78"/>
        <v>41222.991400462961</v>
      </c>
      <c r="R2558" s="3">
        <f t="shared" si="79"/>
        <v>2012</v>
      </c>
    </row>
    <row r="2559" spans="1:18" ht="30" x14ac:dyDescent="0.25">
      <c r="A2559" s="3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10" t="s">
        <v>8323</v>
      </c>
      <c r="P2559" s="3" t="s">
        <v>8352</v>
      </c>
      <c r="Q2559" s="11">
        <f t="shared" si="78"/>
        <v>41744.745208333334</v>
      </c>
      <c r="R2559" s="3">
        <f t="shared" si="79"/>
        <v>2014</v>
      </c>
    </row>
    <row r="2560" spans="1:18" ht="45" x14ac:dyDescent="0.25">
      <c r="A2560" s="3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10" t="s">
        <v>8323</v>
      </c>
      <c r="P2560" s="3" t="s">
        <v>8352</v>
      </c>
      <c r="Q2560" s="11">
        <f t="shared" si="78"/>
        <v>42093.860023148154</v>
      </c>
      <c r="R2560" s="3">
        <f t="shared" si="79"/>
        <v>2015</v>
      </c>
    </row>
    <row r="2561" spans="1:18" ht="60" x14ac:dyDescent="0.25">
      <c r="A2561" s="3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10" t="s">
        <v>8323</v>
      </c>
      <c r="P2561" s="3" t="s">
        <v>8352</v>
      </c>
      <c r="Q2561" s="11">
        <f t="shared" si="78"/>
        <v>40829.873657407406</v>
      </c>
      <c r="R2561" s="3">
        <f t="shared" si="79"/>
        <v>2011</v>
      </c>
    </row>
    <row r="2562" spans="1:18" ht="60" x14ac:dyDescent="0.25">
      <c r="A2562" s="3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10" t="s">
        <v>8323</v>
      </c>
      <c r="P2562" s="3" t="s">
        <v>8352</v>
      </c>
      <c r="Q2562" s="11">
        <f t="shared" si="78"/>
        <v>42039.951087962967</v>
      </c>
      <c r="R2562" s="3">
        <f t="shared" si="79"/>
        <v>2015</v>
      </c>
    </row>
    <row r="2563" spans="1:18" ht="60" x14ac:dyDescent="0.25">
      <c r="A2563" s="3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10" t="s">
        <v>8334</v>
      </c>
      <c r="P2563" s="3" t="s">
        <v>8335</v>
      </c>
      <c r="Q2563" s="11">
        <f t="shared" ref="Q2563:Q2626" si="80">(((J2563/60)/60)/24)+DATE(1970,1,1)</f>
        <v>42260.528807870374</v>
      </c>
      <c r="R2563" s="3">
        <f t="shared" ref="R2563:R2626" si="81">YEAR(Q2563)</f>
        <v>2015</v>
      </c>
    </row>
    <row r="2564" spans="1:18" ht="60" x14ac:dyDescent="0.25">
      <c r="A2564" s="3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10" t="s">
        <v>8334</v>
      </c>
      <c r="P2564" s="3" t="s">
        <v>8335</v>
      </c>
      <c r="Q2564" s="11">
        <f t="shared" si="80"/>
        <v>42594.524756944447</v>
      </c>
      <c r="R2564" s="3">
        <f t="shared" si="81"/>
        <v>2016</v>
      </c>
    </row>
    <row r="2565" spans="1:18" ht="30" x14ac:dyDescent="0.25">
      <c r="A2565" s="3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10" t="s">
        <v>8334</v>
      </c>
      <c r="P2565" s="3" t="s">
        <v>8335</v>
      </c>
      <c r="Q2565" s="11">
        <f t="shared" si="80"/>
        <v>42155.139479166668</v>
      </c>
      <c r="R2565" s="3">
        <f t="shared" si="81"/>
        <v>2015</v>
      </c>
    </row>
    <row r="2566" spans="1:18" ht="45" x14ac:dyDescent="0.25">
      <c r="A2566" s="3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10" t="s">
        <v>8334</v>
      </c>
      <c r="P2566" s="3" t="s">
        <v>8335</v>
      </c>
      <c r="Q2566" s="11">
        <f t="shared" si="80"/>
        <v>41822.040497685186</v>
      </c>
      <c r="R2566" s="3">
        <f t="shared" si="81"/>
        <v>2014</v>
      </c>
    </row>
    <row r="2567" spans="1:18" ht="45" x14ac:dyDescent="0.25">
      <c r="A2567" s="3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10" t="s">
        <v>8334</v>
      </c>
      <c r="P2567" s="3" t="s">
        <v>8335</v>
      </c>
      <c r="Q2567" s="11">
        <f t="shared" si="80"/>
        <v>42440.650335648148</v>
      </c>
      <c r="R2567" s="3">
        <f t="shared" si="81"/>
        <v>2016</v>
      </c>
    </row>
    <row r="2568" spans="1:18" ht="45" x14ac:dyDescent="0.25">
      <c r="A2568" s="3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10" t="s">
        <v>8334</v>
      </c>
      <c r="P2568" s="3" t="s">
        <v>8335</v>
      </c>
      <c r="Q2568" s="11">
        <f t="shared" si="80"/>
        <v>41842.980879629627</v>
      </c>
      <c r="R2568" s="3">
        <f t="shared" si="81"/>
        <v>2014</v>
      </c>
    </row>
    <row r="2569" spans="1:18" ht="45" x14ac:dyDescent="0.25">
      <c r="A2569" s="3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10" t="s">
        <v>8334</v>
      </c>
      <c r="P2569" s="3" t="s">
        <v>8335</v>
      </c>
      <c r="Q2569" s="11">
        <f t="shared" si="80"/>
        <v>42087.878912037035</v>
      </c>
      <c r="R2569" s="3">
        <f t="shared" si="81"/>
        <v>2015</v>
      </c>
    </row>
    <row r="2570" spans="1:18" ht="60" x14ac:dyDescent="0.25">
      <c r="A2570" s="3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10" t="s">
        <v>8334</v>
      </c>
      <c r="P2570" s="3" t="s">
        <v>8335</v>
      </c>
      <c r="Q2570" s="11">
        <f t="shared" si="80"/>
        <v>42584.666597222225</v>
      </c>
      <c r="R2570" s="3">
        <f t="shared" si="81"/>
        <v>2016</v>
      </c>
    </row>
    <row r="2571" spans="1:18" ht="45" x14ac:dyDescent="0.25">
      <c r="A2571" s="3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10" t="s">
        <v>8334</v>
      </c>
      <c r="P2571" s="3" t="s">
        <v>8335</v>
      </c>
      <c r="Q2571" s="11">
        <f t="shared" si="80"/>
        <v>42234.105462962965</v>
      </c>
      <c r="R2571" s="3">
        <f t="shared" si="81"/>
        <v>2015</v>
      </c>
    </row>
    <row r="2572" spans="1:18" ht="45" x14ac:dyDescent="0.25">
      <c r="A2572" s="3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10" t="s">
        <v>8334</v>
      </c>
      <c r="P2572" s="3" t="s">
        <v>8335</v>
      </c>
      <c r="Q2572" s="11">
        <f t="shared" si="80"/>
        <v>42744.903182870374</v>
      </c>
      <c r="R2572" s="3">
        <f t="shared" si="81"/>
        <v>2017</v>
      </c>
    </row>
    <row r="2573" spans="1:18" ht="45" x14ac:dyDescent="0.25">
      <c r="A2573" s="3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10" t="s">
        <v>8334</v>
      </c>
      <c r="P2573" s="3" t="s">
        <v>8335</v>
      </c>
      <c r="Q2573" s="11">
        <f t="shared" si="80"/>
        <v>42449.341678240744</v>
      </c>
      <c r="R2573" s="3">
        <f t="shared" si="81"/>
        <v>2016</v>
      </c>
    </row>
    <row r="2574" spans="1:18" ht="45" x14ac:dyDescent="0.25">
      <c r="A2574" s="3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10" t="s">
        <v>8334</v>
      </c>
      <c r="P2574" s="3" t="s">
        <v>8335</v>
      </c>
      <c r="Q2574" s="11">
        <f t="shared" si="80"/>
        <v>42077.119409722218</v>
      </c>
      <c r="R2574" s="3">
        <f t="shared" si="81"/>
        <v>2015</v>
      </c>
    </row>
    <row r="2575" spans="1:18" ht="60" x14ac:dyDescent="0.25">
      <c r="A2575" s="3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10" t="s">
        <v>8334</v>
      </c>
      <c r="P2575" s="3" t="s">
        <v>8335</v>
      </c>
      <c r="Q2575" s="11">
        <f t="shared" si="80"/>
        <v>41829.592002314814</v>
      </c>
      <c r="R2575" s="3">
        <f t="shared" si="81"/>
        <v>2014</v>
      </c>
    </row>
    <row r="2576" spans="1:18" ht="60" x14ac:dyDescent="0.25">
      <c r="A2576" s="3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10" t="s">
        <v>8334</v>
      </c>
      <c r="P2576" s="3" t="s">
        <v>8335</v>
      </c>
      <c r="Q2576" s="11">
        <f t="shared" si="80"/>
        <v>42487.825752314813</v>
      </c>
      <c r="R2576" s="3">
        <f t="shared" si="81"/>
        <v>2016</v>
      </c>
    </row>
    <row r="2577" spans="1:18" ht="60" x14ac:dyDescent="0.25">
      <c r="A2577" s="3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10" t="s">
        <v>8334</v>
      </c>
      <c r="P2577" s="3" t="s">
        <v>8335</v>
      </c>
      <c r="Q2577" s="11">
        <f t="shared" si="80"/>
        <v>41986.108726851846</v>
      </c>
      <c r="R2577" s="3">
        <f t="shared" si="81"/>
        <v>2014</v>
      </c>
    </row>
    <row r="2578" spans="1:18" ht="30" x14ac:dyDescent="0.25">
      <c r="A2578" s="3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10" t="s">
        <v>8334</v>
      </c>
      <c r="P2578" s="3" t="s">
        <v>8335</v>
      </c>
      <c r="Q2578" s="11">
        <f t="shared" si="80"/>
        <v>42060.00980324074</v>
      </c>
      <c r="R2578" s="3">
        <f t="shared" si="81"/>
        <v>2015</v>
      </c>
    </row>
    <row r="2579" spans="1:18" ht="60" x14ac:dyDescent="0.25">
      <c r="A2579" s="3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10" t="s">
        <v>8334</v>
      </c>
      <c r="P2579" s="3" t="s">
        <v>8335</v>
      </c>
      <c r="Q2579" s="11">
        <f t="shared" si="80"/>
        <v>41830.820567129631</v>
      </c>
      <c r="R2579" s="3">
        <f t="shared" si="81"/>
        <v>2014</v>
      </c>
    </row>
    <row r="2580" spans="1:18" ht="60" x14ac:dyDescent="0.25">
      <c r="A2580" s="3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10" t="s">
        <v>8334</v>
      </c>
      <c r="P2580" s="3" t="s">
        <v>8335</v>
      </c>
      <c r="Q2580" s="11">
        <f t="shared" si="80"/>
        <v>42238.022905092599</v>
      </c>
      <c r="R2580" s="3">
        <f t="shared" si="81"/>
        <v>2015</v>
      </c>
    </row>
    <row r="2581" spans="1:18" ht="45" x14ac:dyDescent="0.25">
      <c r="A2581" s="3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10" t="s">
        <v>8334</v>
      </c>
      <c r="P2581" s="3" t="s">
        <v>8335</v>
      </c>
      <c r="Q2581" s="11">
        <f t="shared" si="80"/>
        <v>41837.829895833333</v>
      </c>
      <c r="R2581" s="3">
        <f t="shared" si="81"/>
        <v>2014</v>
      </c>
    </row>
    <row r="2582" spans="1:18" ht="45" x14ac:dyDescent="0.25">
      <c r="A2582" s="3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10" t="s">
        <v>8334</v>
      </c>
      <c r="P2582" s="3" t="s">
        <v>8335</v>
      </c>
      <c r="Q2582" s="11">
        <f t="shared" si="80"/>
        <v>42110.326423611114</v>
      </c>
      <c r="R2582" s="3">
        <f t="shared" si="81"/>
        <v>2015</v>
      </c>
    </row>
    <row r="2583" spans="1:18" ht="45" x14ac:dyDescent="0.25">
      <c r="A2583" s="3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10" t="s">
        <v>8334</v>
      </c>
      <c r="P2583" s="3" t="s">
        <v>8335</v>
      </c>
      <c r="Q2583" s="11">
        <f t="shared" si="80"/>
        <v>42294.628449074073</v>
      </c>
      <c r="R2583" s="3">
        <f t="shared" si="81"/>
        <v>2015</v>
      </c>
    </row>
    <row r="2584" spans="1:18" ht="30" x14ac:dyDescent="0.25">
      <c r="A2584" s="3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10" t="s">
        <v>8334</v>
      </c>
      <c r="P2584" s="3" t="s">
        <v>8335</v>
      </c>
      <c r="Q2584" s="11">
        <f t="shared" si="80"/>
        <v>42642.988819444443</v>
      </c>
      <c r="R2584" s="3">
        <f t="shared" si="81"/>
        <v>2016</v>
      </c>
    </row>
    <row r="2585" spans="1:18" ht="45" x14ac:dyDescent="0.25">
      <c r="A2585" s="3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10" t="s">
        <v>8334</v>
      </c>
      <c r="P2585" s="3" t="s">
        <v>8335</v>
      </c>
      <c r="Q2585" s="11">
        <f t="shared" si="80"/>
        <v>42019.76944444445</v>
      </c>
      <c r="R2585" s="3">
        <f t="shared" si="81"/>
        <v>2015</v>
      </c>
    </row>
    <row r="2586" spans="1:18" ht="45" x14ac:dyDescent="0.25">
      <c r="A2586" s="3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10" t="s">
        <v>8334</v>
      </c>
      <c r="P2586" s="3" t="s">
        <v>8335</v>
      </c>
      <c r="Q2586" s="11">
        <f t="shared" si="80"/>
        <v>42140.173252314817</v>
      </c>
      <c r="R2586" s="3">
        <f t="shared" si="81"/>
        <v>2015</v>
      </c>
    </row>
    <row r="2587" spans="1:18" ht="45" x14ac:dyDescent="0.25">
      <c r="A2587" s="3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10" t="s">
        <v>8334</v>
      </c>
      <c r="P2587" s="3" t="s">
        <v>8335</v>
      </c>
      <c r="Q2587" s="11">
        <f t="shared" si="80"/>
        <v>41795.963333333333</v>
      </c>
      <c r="R2587" s="3">
        <f t="shared" si="81"/>
        <v>2014</v>
      </c>
    </row>
    <row r="2588" spans="1:18" ht="30" x14ac:dyDescent="0.25">
      <c r="A2588" s="3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10" t="s">
        <v>8334</v>
      </c>
      <c r="P2588" s="3" t="s">
        <v>8335</v>
      </c>
      <c r="Q2588" s="11">
        <f t="shared" si="80"/>
        <v>42333.330277777779</v>
      </c>
      <c r="R2588" s="3">
        <f t="shared" si="81"/>
        <v>2015</v>
      </c>
    </row>
    <row r="2589" spans="1:18" ht="45" x14ac:dyDescent="0.25">
      <c r="A2589" s="3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10" t="s">
        <v>8334</v>
      </c>
      <c r="P2589" s="3" t="s">
        <v>8335</v>
      </c>
      <c r="Q2589" s="11">
        <f t="shared" si="80"/>
        <v>42338.675381944442</v>
      </c>
      <c r="R2589" s="3">
        <f t="shared" si="81"/>
        <v>2015</v>
      </c>
    </row>
    <row r="2590" spans="1:18" ht="60" x14ac:dyDescent="0.25">
      <c r="A2590" s="3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10" t="s">
        <v>8334</v>
      </c>
      <c r="P2590" s="3" t="s">
        <v>8335</v>
      </c>
      <c r="Q2590" s="11">
        <f t="shared" si="80"/>
        <v>42042.676226851851</v>
      </c>
      <c r="R2590" s="3">
        <f t="shared" si="81"/>
        <v>2015</v>
      </c>
    </row>
    <row r="2591" spans="1:18" ht="60" x14ac:dyDescent="0.25">
      <c r="A2591" s="3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10" t="s">
        <v>8334</v>
      </c>
      <c r="P2591" s="3" t="s">
        <v>8335</v>
      </c>
      <c r="Q2591" s="11">
        <f t="shared" si="80"/>
        <v>42422.536192129628</v>
      </c>
      <c r="R2591" s="3">
        <f t="shared" si="81"/>
        <v>2016</v>
      </c>
    </row>
    <row r="2592" spans="1:18" ht="60" x14ac:dyDescent="0.25">
      <c r="A2592" s="3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10" t="s">
        <v>8334</v>
      </c>
      <c r="P2592" s="3" t="s">
        <v>8335</v>
      </c>
      <c r="Q2592" s="11">
        <f t="shared" si="80"/>
        <v>42388.589085648149</v>
      </c>
      <c r="R2592" s="3">
        <f t="shared" si="81"/>
        <v>2016</v>
      </c>
    </row>
    <row r="2593" spans="1:18" ht="60" x14ac:dyDescent="0.25">
      <c r="A2593" s="3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10" t="s">
        <v>8334</v>
      </c>
      <c r="P2593" s="3" t="s">
        <v>8335</v>
      </c>
      <c r="Q2593" s="11">
        <f t="shared" si="80"/>
        <v>42382.906527777777</v>
      </c>
      <c r="R2593" s="3">
        <f t="shared" si="81"/>
        <v>2016</v>
      </c>
    </row>
    <row r="2594" spans="1:18" ht="60" x14ac:dyDescent="0.25">
      <c r="A2594" s="3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10" t="s">
        <v>8334</v>
      </c>
      <c r="P2594" s="3" t="s">
        <v>8335</v>
      </c>
      <c r="Q2594" s="11">
        <f t="shared" si="80"/>
        <v>41887.801168981481</v>
      </c>
      <c r="R2594" s="3">
        <f t="shared" si="81"/>
        <v>2014</v>
      </c>
    </row>
    <row r="2595" spans="1:18" ht="45" x14ac:dyDescent="0.25">
      <c r="A2595" s="3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10" t="s">
        <v>8334</v>
      </c>
      <c r="P2595" s="3" t="s">
        <v>8335</v>
      </c>
      <c r="Q2595" s="11">
        <f t="shared" si="80"/>
        <v>42089.84520833334</v>
      </c>
      <c r="R2595" s="3">
        <f t="shared" si="81"/>
        <v>2015</v>
      </c>
    </row>
    <row r="2596" spans="1:18" ht="45" x14ac:dyDescent="0.25">
      <c r="A2596" s="3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10" t="s">
        <v>8334</v>
      </c>
      <c r="P2596" s="3" t="s">
        <v>8335</v>
      </c>
      <c r="Q2596" s="11">
        <f t="shared" si="80"/>
        <v>41828.967916666668</v>
      </c>
      <c r="R2596" s="3">
        <f t="shared" si="81"/>
        <v>2014</v>
      </c>
    </row>
    <row r="2597" spans="1:18" ht="30" x14ac:dyDescent="0.25">
      <c r="A2597" s="3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10" t="s">
        <v>8334</v>
      </c>
      <c r="P2597" s="3" t="s">
        <v>8335</v>
      </c>
      <c r="Q2597" s="11">
        <f t="shared" si="80"/>
        <v>42760.244212962964</v>
      </c>
      <c r="R2597" s="3">
        <f t="shared" si="81"/>
        <v>2017</v>
      </c>
    </row>
    <row r="2598" spans="1:18" ht="60" x14ac:dyDescent="0.25">
      <c r="A2598" s="3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10" t="s">
        <v>8334</v>
      </c>
      <c r="P2598" s="3" t="s">
        <v>8335</v>
      </c>
      <c r="Q2598" s="11">
        <f t="shared" si="80"/>
        <v>41828.664456018516</v>
      </c>
      <c r="R2598" s="3">
        <f t="shared" si="81"/>
        <v>2014</v>
      </c>
    </row>
    <row r="2599" spans="1:18" ht="45" x14ac:dyDescent="0.25">
      <c r="A2599" s="3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10" t="s">
        <v>8334</v>
      </c>
      <c r="P2599" s="3" t="s">
        <v>8335</v>
      </c>
      <c r="Q2599" s="11">
        <f t="shared" si="80"/>
        <v>42510.341631944444</v>
      </c>
      <c r="R2599" s="3">
        <f t="shared" si="81"/>
        <v>2016</v>
      </c>
    </row>
    <row r="2600" spans="1:18" ht="45" x14ac:dyDescent="0.25">
      <c r="A2600" s="3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10" t="s">
        <v>8334</v>
      </c>
      <c r="P2600" s="3" t="s">
        <v>8335</v>
      </c>
      <c r="Q2600" s="11">
        <f t="shared" si="80"/>
        <v>42240.840289351851</v>
      </c>
      <c r="R2600" s="3">
        <f t="shared" si="81"/>
        <v>2015</v>
      </c>
    </row>
    <row r="2601" spans="1:18" ht="45" x14ac:dyDescent="0.25">
      <c r="A2601" s="3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10" t="s">
        <v>8334</v>
      </c>
      <c r="P2601" s="3" t="s">
        <v>8335</v>
      </c>
      <c r="Q2601" s="11">
        <f t="shared" si="80"/>
        <v>41809.754016203704</v>
      </c>
      <c r="R2601" s="3">
        <f t="shared" si="81"/>
        <v>2014</v>
      </c>
    </row>
    <row r="2602" spans="1:18" ht="45" x14ac:dyDescent="0.25">
      <c r="A2602" s="3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10" t="s">
        <v>8334</v>
      </c>
      <c r="P2602" s="3" t="s">
        <v>8335</v>
      </c>
      <c r="Q2602" s="11">
        <f t="shared" si="80"/>
        <v>42394.900462962964</v>
      </c>
      <c r="R2602" s="3">
        <f t="shared" si="81"/>
        <v>2016</v>
      </c>
    </row>
    <row r="2603" spans="1:18" ht="60" x14ac:dyDescent="0.25">
      <c r="A2603" s="3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10" t="s">
        <v>8317</v>
      </c>
      <c r="P2603" s="3" t="s">
        <v>8353</v>
      </c>
      <c r="Q2603" s="11">
        <f t="shared" si="80"/>
        <v>41150.902187499996</v>
      </c>
      <c r="R2603" s="3">
        <f t="shared" si="81"/>
        <v>2012</v>
      </c>
    </row>
    <row r="2604" spans="1:18" ht="45" x14ac:dyDescent="0.25">
      <c r="A2604" s="3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10" t="s">
        <v>8317</v>
      </c>
      <c r="P2604" s="3" t="s">
        <v>8353</v>
      </c>
      <c r="Q2604" s="11">
        <f t="shared" si="80"/>
        <v>41915.747314814813</v>
      </c>
      <c r="R2604" s="3">
        <f t="shared" si="81"/>
        <v>2014</v>
      </c>
    </row>
    <row r="2605" spans="1:18" ht="30" x14ac:dyDescent="0.25">
      <c r="A2605" s="3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10" t="s">
        <v>8317</v>
      </c>
      <c r="P2605" s="3" t="s">
        <v>8353</v>
      </c>
      <c r="Q2605" s="11">
        <f t="shared" si="80"/>
        <v>41617.912662037037</v>
      </c>
      <c r="R2605" s="3">
        <f t="shared" si="81"/>
        <v>2013</v>
      </c>
    </row>
    <row r="2606" spans="1:18" ht="45" x14ac:dyDescent="0.25">
      <c r="A2606" s="3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10" t="s">
        <v>8317</v>
      </c>
      <c r="P2606" s="3" t="s">
        <v>8353</v>
      </c>
      <c r="Q2606" s="11">
        <f t="shared" si="80"/>
        <v>40998.051192129627</v>
      </c>
      <c r="R2606" s="3">
        <f t="shared" si="81"/>
        <v>2012</v>
      </c>
    </row>
    <row r="2607" spans="1:18" ht="60" x14ac:dyDescent="0.25">
      <c r="A2607" s="3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10" t="s">
        <v>8317</v>
      </c>
      <c r="P2607" s="3" t="s">
        <v>8353</v>
      </c>
      <c r="Q2607" s="11">
        <f t="shared" si="80"/>
        <v>42508.541550925926</v>
      </c>
      <c r="R2607" s="3">
        <f t="shared" si="81"/>
        <v>2016</v>
      </c>
    </row>
    <row r="2608" spans="1:18" ht="75" x14ac:dyDescent="0.25">
      <c r="A2608" s="3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10" t="s">
        <v>8317</v>
      </c>
      <c r="P2608" s="3" t="s">
        <v>8353</v>
      </c>
      <c r="Q2608" s="11">
        <f t="shared" si="80"/>
        <v>41726.712754629632</v>
      </c>
      <c r="R2608" s="3">
        <f t="shared" si="81"/>
        <v>2014</v>
      </c>
    </row>
    <row r="2609" spans="1:18" ht="60" x14ac:dyDescent="0.25">
      <c r="A2609" s="3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10" t="s">
        <v>8317</v>
      </c>
      <c r="P2609" s="3" t="s">
        <v>8353</v>
      </c>
      <c r="Q2609" s="11">
        <f t="shared" si="80"/>
        <v>42184.874675925923</v>
      </c>
      <c r="R2609" s="3">
        <f t="shared" si="81"/>
        <v>2015</v>
      </c>
    </row>
    <row r="2610" spans="1:18" ht="45" x14ac:dyDescent="0.25">
      <c r="A2610" s="3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10" t="s">
        <v>8317</v>
      </c>
      <c r="P2610" s="3" t="s">
        <v>8353</v>
      </c>
      <c r="Q2610" s="11">
        <f t="shared" si="80"/>
        <v>42767.801712962959</v>
      </c>
      <c r="R2610" s="3">
        <f t="shared" si="81"/>
        <v>2017</v>
      </c>
    </row>
    <row r="2611" spans="1:18" ht="60" x14ac:dyDescent="0.25">
      <c r="A2611" s="3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10" t="s">
        <v>8317</v>
      </c>
      <c r="P2611" s="3" t="s">
        <v>8353</v>
      </c>
      <c r="Q2611" s="11">
        <f t="shared" si="80"/>
        <v>41075.237858796296</v>
      </c>
      <c r="R2611" s="3">
        <f t="shared" si="81"/>
        <v>2012</v>
      </c>
    </row>
    <row r="2612" spans="1:18" ht="45" x14ac:dyDescent="0.25">
      <c r="A2612" s="3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10" t="s">
        <v>8317</v>
      </c>
      <c r="P2612" s="3" t="s">
        <v>8353</v>
      </c>
      <c r="Q2612" s="11">
        <f t="shared" si="80"/>
        <v>42564.881076388891</v>
      </c>
      <c r="R2612" s="3">
        <f t="shared" si="81"/>
        <v>2016</v>
      </c>
    </row>
    <row r="2613" spans="1:18" ht="60" x14ac:dyDescent="0.25">
      <c r="A2613" s="3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10" t="s">
        <v>8317</v>
      </c>
      <c r="P2613" s="3" t="s">
        <v>8353</v>
      </c>
      <c r="Q2613" s="11">
        <f t="shared" si="80"/>
        <v>42704.335810185185</v>
      </c>
      <c r="R2613" s="3">
        <f t="shared" si="81"/>
        <v>2016</v>
      </c>
    </row>
    <row r="2614" spans="1:18" ht="45" x14ac:dyDescent="0.25">
      <c r="A2614" s="3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10" t="s">
        <v>8317</v>
      </c>
      <c r="P2614" s="3" t="s">
        <v>8353</v>
      </c>
      <c r="Q2614" s="11">
        <f t="shared" si="80"/>
        <v>41982.143171296295</v>
      </c>
      <c r="R2614" s="3">
        <f t="shared" si="81"/>
        <v>2014</v>
      </c>
    </row>
    <row r="2615" spans="1:18" ht="60" x14ac:dyDescent="0.25">
      <c r="A2615" s="3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10" t="s">
        <v>8317</v>
      </c>
      <c r="P2615" s="3" t="s">
        <v>8353</v>
      </c>
      <c r="Q2615" s="11">
        <f t="shared" si="80"/>
        <v>41143.81821759259</v>
      </c>
      <c r="R2615" s="3">
        <f t="shared" si="81"/>
        <v>2012</v>
      </c>
    </row>
    <row r="2616" spans="1:18" ht="60" x14ac:dyDescent="0.25">
      <c r="A2616" s="3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10" t="s">
        <v>8317</v>
      </c>
      <c r="P2616" s="3" t="s">
        <v>8353</v>
      </c>
      <c r="Q2616" s="11">
        <f t="shared" si="80"/>
        <v>41730.708472222221</v>
      </c>
      <c r="R2616" s="3">
        <f t="shared" si="81"/>
        <v>2014</v>
      </c>
    </row>
    <row r="2617" spans="1:18" ht="60" x14ac:dyDescent="0.25">
      <c r="A2617" s="3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10" t="s">
        <v>8317</v>
      </c>
      <c r="P2617" s="3" t="s">
        <v>8353</v>
      </c>
      <c r="Q2617" s="11">
        <f t="shared" si="80"/>
        <v>42453.49726851852</v>
      </c>
      <c r="R2617" s="3">
        <f t="shared" si="81"/>
        <v>2016</v>
      </c>
    </row>
    <row r="2618" spans="1:18" ht="45" x14ac:dyDescent="0.25">
      <c r="A2618" s="3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10" t="s">
        <v>8317</v>
      </c>
      <c r="P2618" s="3" t="s">
        <v>8353</v>
      </c>
      <c r="Q2618" s="11">
        <f t="shared" si="80"/>
        <v>42211.99454861111</v>
      </c>
      <c r="R2618" s="3">
        <f t="shared" si="81"/>
        <v>2015</v>
      </c>
    </row>
    <row r="2619" spans="1:18" ht="60" x14ac:dyDescent="0.25">
      <c r="A2619" s="3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10" t="s">
        <v>8317</v>
      </c>
      <c r="P2619" s="3" t="s">
        <v>8353</v>
      </c>
      <c r="Q2619" s="11">
        <f t="shared" si="80"/>
        <v>41902.874432870369</v>
      </c>
      <c r="R2619" s="3">
        <f t="shared" si="81"/>
        <v>2014</v>
      </c>
    </row>
    <row r="2620" spans="1:18" ht="45" x14ac:dyDescent="0.25">
      <c r="A2620" s="3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10" t="s">
        <v>8317</v>
      </c>
      <c r="P2620" s="3" t="s">
        <v>8353</v>
      </c>
      <c r="Q2620" s="11">
        <f t="shared" si="80"/>
        <v>42279.792372685188</v>
      </c>
      <c r="R2620" s="3">
        <f t="shared" si="81"/>
        <v>2015</v>
      </c>
    </row>
    <row r="2621" spans="1:18" ht="60" x14ac:dyDescent="0.25">
      <c r="A2621" s="3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10" t="s">
        <v>8317</v>
      </c>
      <c r="P2621" s="3" t="s">
        <v>8353</v>
      </c>
      <c r="Q2621" s="11">
        <f t="shared" si="80"/>
        <v>42273.884305555555</v>
      </c>
      <c r="R2621" s="3">
        <f t="shared" si="81"/>
        <v>2015</v>
      </c>
    </row>
    <row r="2622" spans="1:18" ht="60" x14ac:dyDescent="0.25">
      <c r="A2622" s="3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10" t="s">
        <v>8317</v>
      </c>
      <c r="P2622" s="3" t="s">
        <v>8353</v>
      </c>
      <c r="Q2622" s="11">
        <f t="shared" si="80"/>
        <v>42251.16715277778</v>
      </c>
      <c r="R2622" s="3">
        <f t="shared" si="81"/>
        <v>2015</v>
      </c>
    </row>
    <row r="2623" spans="1:18" ht="60" x14ac:dyDescent="0.25">
      <c r="A2623" s="3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10" t="s">
        <v>8317</v>
      </c>
      <c r="P2623" s="3" t="s">
        <v>8353</v>
      </c>
      <c r="Q2623" s="11">
        <f t="shared" si="80"/>
        <v>42115.74754629629</v>
      </c>
      <c r="R2623" s="3">
        <f t="shared" si="81"/>
        <v>2015</v>
      </c>
    </row>
    <row r="2624" spans="1:18" ht="60" x14ac:dyDescent="0.25">
      <c r="A2624" s="3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10" t="s">
        <v>8317</v>
      </c>
      <c r="P2624" s="3" t="s">
        <v>8353</v>
      </c>
      <c r="Q2624" s="11">
        <f t="shared" si="80"/>
        <v>42689.74324074074</v>
      </c>
      <c r="R2624" s="3">
        <f t="shared" si="81"/>
        <v>2016</v>
      </c>
    </row>
    <row r="2625" spans="1:18" ht="60" x14ac:dyDescent="0.25">
      <c r="A2625" s="3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10" t="s">
        <v>8317</v>
      </c>
      <c r="P2625" s="3" t="s">
        <v>8353</v>
      </c>
      <c r="Q2625" s="11">
        <f t="shared" si="80"/>
        <v>42692.256550925929</v>
      </c>
      <c r="R2625" s="3">
        <f t="shared" si="81"/>
        <v>2016</v>
      </c>
    </row>
    <row r="2626" spans="1:18" ht="60" x14ac:dyDescent="0.25">
      <c r="A2626" s="3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10" t="s">
        <v>8317</v>
      </c>
      <c r="P2626" s="3" t="s">
        <v>8353</v>
      </c>
      <c r="Q2626" s="11">
        <f t="shared" si="80"/>
        <v>41144.42155092593</v>
      </c>
      <c r="R2626" s="3">
        <f t="shared" si="81"/>
        <v>2012</v>
      </c>
    </row>
    <row r="2627" spans="1:18" ht="60" x14ac:dyDescent="0.25">
      <c r="A2627" s="3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10" t="s">
        <v>8317</v>
      </c>
      <c r="P2627" s="3" t="s">
        <v>8353</v>
      </c>
      <c r="Q2627" s="11">
        <f t="shared" ref="Q2627:Q2690" si="82">(((J2627/60)/60)/24)+DATE(1970,1,1)</f>
        <v>42658.810277777782</v>
      </c>
      <c r="R2627" s="3">
        <f t="shared" ref="R2627:R2690" si="83">YEAR(Q2627)</f>
        <v>2016</v>
      </c>
    </row>
    <row r="2628" spans="1:18" ht="45" x14ac:dyDescent="0.25">
      <c r="A2628" s="3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10" t="s">
        <v>8317</v>
      </c>
      <c r="P2628" s="3" t="s">
        <v>8353</v>
      </c>
      <c r="Q2628" s="11">
        <f t="shared" si="82"/>
        <v>42128.628113425926</v>
      </c>
      <c r="R2628" s="3">
        <f t="shared" si="83"/>
        <v>2015</v>
      </c>
    </row>
    <row r="2629" spans="1:18" ht="60" x14ac:dyDescent="0.25">
      <c r="A2629" s="3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10" t="s">
        <v>8317</v>
      </c>
      <c r="P2629" s="3" t="s">
        <v>8353</v>
      </c>
      <c r="Q2629" s="11">
        <f t="shared" si="82"/>
        <v>42304.829409722224</v>
      </c>
      <c r="R2629" s="3">
        <f t="shared" si="83"/>
        <v>2015</v>
      </c>
    </row>
    <row r="2630" spans="1:18" ht="45" x14ac:dyDescent="0.25">
      <c r="A2630" s="3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10" t="s">
        <v>8317</v>
      </c>
      <c r="P2630" s="3" t="s">
        <v>8353</v>
      </c>
      <c r="Q2630" s="11">
        <f t="shared" si="82"/>
        <v>41953.966053240743</v>
      </c>
      <c r="R2630" s="3">
        <f t="shared" si="83"/>
        <v>2014</v>
      </c>
    </row>
    <row r="2631" spans="1:18" ht="45" x14ac:dyDescent="0.25">
      <c r="A2631" s="3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10" t="s">
        <v>8317</v>
      </c>
      <c r="P2631" s="3" t="s">
        <v>8353</v>
      </c>
      <c r="Q2631" s="11">
        <f t="shared" si="82"/>
        <v>42108.538449074069</v>
      </c>
      <c r="R2631" s="3">
        <f t="shared" si="83"/>
        <v>2015</v>
      </c>
    </row>
    <row r="2632" spans="1:18" ht="60" x14ac:dyDescent="0.25">
      <c r="A2632" s="3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10" t="s">
        <v>8317</v>
      </c>
      <c r="P2632" s="3" t="s">
        <v>8353</v>
      </c>
      <c r="Q2632" s="11">
        <f t="shared" si="82"/>
        <v>42524.105462962965</v>
      </c>
      <c r="R2632" s="3">
        <f t="shared" si="83"/>
        <v>2016</v>
      </c>
    </row>
    <row r="2633" spans="1:18" ht="45" x14ac:dyDescent="0.25">
      <c r="A2633" s="3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10" t="s">
        <v>8317</v>
      </c>
      <c r="P2633" s="3" t="s">
        <v>8353</v>
      </c>
      <c r="Q2633" s="11">
        <f t="shared" si="82"/>
        <v>42218.169293981482</v>
      </c>
      <c r="R2633" s="3">
        <f t="shared" si="83"/>
        <v>2015</v>
      </c>
    </row>
    <row r="2634" spans="1:18" ht="45" x14ac:dyDescent="0.25">
      <c r="A2634" s="3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10" t="s">
        <v>8317</v>
      </c>
      <c r="P2634" s="3" t="s">
        <v>8353</v>
      </c>
      <c r="Q2634" s="11">
        <f t="shared" si="82"/>
        <v>42494.061793981484</v>
      </c>
      <c r="R2634" s="3">
        <f t="shared" si="83"/>
        <v>2016</v>
      </c>
    </row>
    <row r="2635" spans="1:18" ht="60" x14ac:dyDescent="0.25">
      <c r="A2635" s="3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10" t="s">
        <v>8317</v>
      </c>
      <c r="P2635" s="3" t="s">
        <v>8353</v>
      </c>
      <c r="Q2635" s="11">
        <f t="shared" si="82"/>
        <v>41667.823287037041</v>
      </c>
      <c r="R2635" s="3">
        <f t="shared" si="83"/>
        <v>2014</v>
      </c>
    </row>
    <row r="2636" spans="1:18" ht="45" x14ac:dyDescent="0.25">
      <c r="A2636" s="3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10" t="s">
        <v>8317</v>
      </c>
      <c r="P2636" s="3" t="s">
        <v>8353</v>
      </c>
      <c r="Q2636" s="11">
        <f t="shared" si="82"/>
        <v>42612.656493055561</v>
      </c>
      <c r="R2636" s="3">
        <f t="shared" si="83"/>
        <v>2016</v>
      </c>
    </row>
    <row r="2637" spans="1:18" ht="60" x14ac:dyDescent="0.25">
      <c r="A2637" s="3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10" t="s">
        <v>8317</v>
      </c>
      <c r="P2637" s="3" t="s">
        <v>8353</v>
      </c>
      <c r="Q2637" s="11">
        <f t="shared" si="82"/>
        <v>42037.950937500005</v>
      </c>
      <c r="R2637" s="3">
        <f t="shared" si="83"/>
        <v>2015</v>
      </c>
    </row>
    <row r="2638" spans="1:18" ht="60" x14ac:dyDescent="0.25">
      <c r="A2638" s="3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10" t="s">
        <v>8317</v>
      </c>
      <c r="P2638" s="3" t="s">
        <v>8353</v>
      </c>
      <c r="Q2638" s="11">
        <f t="shared" si="82"/>
        <v>42636.614745370374</v>
      </c>
      <c r="R2638" s="3">
        <f t="shared" si="83"/>
        <v>2016</v>
      </c>
    </row>
    <row r="2639" spans="1:18" ht="45" x14ac:dyDescent="0.25">
      <c r="A2639" s="3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10" t="s">
        <v>8317</v>
      </c>
      <c r="P2639" s="3" t="s">
        <v>8353</v>
      </c>
      <c r="Q2639" s="11">
        <f t="shared" si="82"/>
        <v>42639.549479166672</v>
      </c>
      <c r="R2639" s="3">
        <f t="shared" si="83"/>
        <v>2016</v>
      </c>
    </row>
    <row r="2640" spans="1:18" ht="45" x14ac:dyDescent="0.25">
      <c r="A2640" s="3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10" t="s">
        <v>8317</v>
      </c>
      <c r="P2640" s="3" t="s">
        <v>8353</v>
      </c>
      <c r="Q2640" s="11">
        <f t="shared" si="82"/>
        <v>41989.913136574076</v>
      </c>
      <c r="R2640" s="3">
        <f t="shared" si="83"/>
        <v>2014</v>
      </c>
    </row>
    <row r="2641" spans="1:18" ht="60" x14ac:dyDescent="0.25">
      <c r="A2641" s="3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10" t="s">
        <v>8317</v>
      </c>
      <c r="P2641" s="3" t="s">
        <v>8353</v>
      </c>
      <c r="Q2641" s="11">
        <f t="shared" si="82"/>
        <v>42024.86513888889</v>
      </c>
      <c r="R2641" s="3">
        <f t="shared" si="83"/>
        <v>2015</v>
      </c>
    </row>
    <row r="2642" spans="1:18" ht="75" x14ac:dyDescent="0.25">
      <c r="A2642" s="3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10" t="s">
        <v>8317</v>
      </c>
      <c r="P2642" s="3" t="s">
        <v>8353</v>
      </c>
      <c r="Q2642" s="11">
        <f t="shared" si="82"/>
        <v>42103.160578703704</v>
      </c>
      <c r="R2642" s="3">
        <f t="shared" si="83"/>
        <v>2015</v>
      </c>
    </row>
    <row r="2643" spans="1:18" ht="30" x14ac:dyDescent="0.25">
      <c r="A2643" s="3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10" t="s">
        <v>8317</v>
      </c>
      <c r="P2643" s="3" t="s">
        <v>8353</v>
      </c>
      <c r="Q2643" s="11">
        <f t="shared" si="82"/>
        <v>41880.827118055553</v>
      </c>
      <c r="R2643" s="3">
        <f t="shared" si="83"/>
        <v>2014</v>
      </c>
    </row>
    <row r="2644" spans="1:18" ht="60" x14ac:dyDescent="0.25">
      <c r="A2644" s="3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10" t="s">
        <v>8317</v>
      </c>
      <c r="P2644" s="3" t="s">
        <v>8353</v>
      </c>
      <c r="Q2644" s="11">
        <f t="shared" si="82"/>
        <v>42536.246620370366</v>
      </c>
      <c r="R2644" s="3">
        <f t="shared" si="83"/>
        <v>2016</v>
      </c>
    </row>
    <row r="2645" spans="1:18" ht="60" x14ac:dyDescent="0.25">
      <c r="A2645" s="3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10" t="s">
        <v>8317</v>
      </c>
      <c r="P2645" s="3" t="s">
        <v>8353</v>
      </c>
      <c r="Q2645" s="11">
        <f t="shared" si="82"/>
        <v>42689.582349537035</v>
      </c>
      <c r="R2645" s="3">
        <f t="shared" si="83"/>
        <v>2016</v>
      </c>
    </row>
    <row r="2646" spans="1:18" ht="45" x14ac:dyDescent="0.25">
      <c r="A2646" s="3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10" t="s">
        <v>8317</v>
      </c>
      <c r="P2646" s="3" t="s">
        <v>8353</v>
      </c>
      <c r="Q2646" s="11">
        <f t="shared" si="82"/>
        <v>42774.792071759264</v>
      </c>
      <c r="R2646" s="3">
        <f t="shared" si="83"/>
        <v>2017</v>
      </c>
    </row>
    <row r="2647" spans="1:18" ht="60" x14ac:dyDescent="0.25">
      <c r="A2647" s="3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10" t="s">
        <v>8317</v>
      </c>
      <c r="P2647" s="3" t="s">
        <v>8353</v>
      </c>
      <c r="Q2647" s="11">
        <f t="shared" si="82"/>
        <v>41921.842627314814</v>
      </c>
      <c r="R2647" s="3">
        <f t="shared" si="83"/>
        <v>2014</v>
      </c>
    </row>
    <row r="2648" spans="1:18" ht="45" x14ac:dyDescent="0.25">
      <c r="A2648" s="3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10" t="s">
        <v>8317</v>
      </c>
      <c r="P2648" s="3" t="s">
        <v>8353</v>
      </c>
      <c r="Q2648" s="11">
        <f t="shared" si="82"/>
        <v>42226.313298611116</v>
      </c>
      <c r="R2648" s="3">
        <f t="shared" si="83"/>
        <v>2015</v>
      </c>
    </row>
    <row r="2649" spans="1:18" ht="60" x14ac:dyDescent="0.25">
      <c r="A2649" s="3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10" t="s">
        <v>8317</v>
      </c>
      <c r="P2649" s="3" t="s">
        <v>8353</v>
      </c>
      <c r="Q2649" s="11">
        <f t="shared" si="82"/>
        <v>42200.261793981481</v>
      </c>
      <c r="R2649" s="3">
        <f t="shared" si="83"/>
        <v>2015</v>
      </c>
    </row>
    <row r="2650" spans="1:18" ht="60" x14ac:dyDescent="0.25">
      <c r="A2650" s="3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10" t="s">
        <v>8317</v>
      </c>
      <c r="P2650" s="3" t="s">
        <v>8353</v>
      </c>
      <c r="Q2650" s="11">
        <f t="shared" si="82"/>
        <v>42408.714814814812</v>
      </c>
      <c r="R2650" s="3">
        <f t="shared" si="83"/>
        <v>2016</v>
      </c>
    </row>
    <row r="2651" spans="1:18" ht="30" x14ac:dyDescent="0.25">
      <c r="A2651" s="3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10" t="s">
        <v>8317</v>
      </c>
      <c r="P2651" s="3" t="s">
        <v>8353</v>
      </c>
      <c r="Q2651" s="11">
        <f t="shared" si="82"/>
        <v>42341.99700231482</v>
      </c>
      <c r="R2651" s="3">
        <f t="shared" si="83"/>
        <v>2015</v>
      </c>
    </row>
    <row r="2652" spans="1:18" ht="60" x14ac:dyDescent="0.25">
      <c r="A2652" s="3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10" t="s">
        <v>8317</v>
      </c>
      <c r="P2652" s="3" t="s">
        <v>8353</v>
      </c>
      <c r="Q2652" s="11">
        <f t="shared" si="82"/>
        <v>42695.624340277776</v>
      </c>
      <c r="R2652" s="3">
        <f t="shared" si="83"/>
        <v>2016</v>
      </c>
    </row>
    <row r="2653" spans="1:18" ht="60" x14ac:dyDescent="0.25">
      <c r="A2653" s="3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10" t="s">
        <v>8317</v>
      </c>
      <c r="P2653" s="3" t="s">
        <v>8353</v>
      </c>
      <c r="Q2653" s="11">
        <f t="shared" si="82"/>
        <v>42327.805659722217</v>
      </c>
      <c r="R2653" s="3">
        <f t="shared" si="83"/>
        <v>2015</v>
      </c>
    </row>
    <row r="2654" spans="1:18" ht="60" x14ac:dyDescent="0.25">
      <c r="A2654" s="3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10" t="s">
        <v>8317</v>
      </c>
      <c r="P2654" s="3" t="s">
        <v>8353</v>
      </c>
      <c r="Q2654" s="11">
        <f t="shared" si="82"/>
        <v>41953.158854166672</v>
      </c>
      <c r="R2654" s="3">
        <f t="shared" si="83"/>
        <v>2014</v>
      </c>
    </row>
    <row r="2655" spans="1:18" ht="45" x14ac:dyDescent="0.25">
      <c r="A2655" s="3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10" t="s">
        <v>8317</v>
      </c>
      <c r="P2655" s="3" t="s">
        <v>8353</v>
      </c>
      <c r="Q2655" s="11">
        <f t="shared" si="82"/>
        <v>41771.651932870373</v>
      </c>
      <c r="R2655" s="3">
        <f t="shared" si="83"/>
        <v>2014</v>
      </c>
    </row>
    <row r="2656" spans="1:18" ht="60" x14ac:dyDescent="0.25">
      <c r="A2656" s="3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10" t="s">
        <v>8317</v>
      </c>
      <c r="P2656" s="3" t="s">
        <v>8353</v>
      </c>
      <c r="Q2656" s="11">
        <f t="shared" si="82"/>
        <v>42055.600995370376</v>
      </c>
      <c r="R2656" s="3">
        <f t="shared" si="83"/>
        <v>2015</v>
      </c>
    </row>
    <row r="2657" spans="1:18" x14ac:dyDescent="0.25">
      <c r="A2657" s="3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10" t="s">
        <v>8317</v>
      </c>
      <c r="P2657" s="3" t="s">
        <v>8353</v>
      </c>
      <c r="Q2657" s="11">
        <f t="shared" si="82"/>
        <v>42381.866284722222</v>
      </c>
      <c r="R2657" s="3">
        <f t="shared" si="83"/>
        <v>2016</v>
      </c>
    </row>
    <row r="2658" spans="1:18" ht="45" x14ac:dyDescent="0.25">
      <c r="A2658" s="3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10" t="s">
        <v>8317</v>
      </c>
      <c r="P2658" s="3" t="s">
        <v>8353</v>
      </c>
      <c r="Q2658" s="11">
        <f t="shared" si="82"/>
        <v>42767.688518518517</v>
      </c>
      <c r="R2658" s="3">
        <f t="shared" si="83"/>
        <v>2017</v>
      </c>
    </row>
    <row r="2659" spans="1:18" ht="60" x14ac:dyDescent="0.25">
      <c r="A2659" s="3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10" t="s">
        <v>8317</v>
      </c>
      <c r="P2659" s="3" t="s">
        <v>8353</v>
      </c>
      <c r="Q2659" s="11">
        <f t="shared" si="82"/>
        <v>42551.928854166668</v>
      </c>
      <c r="R2659" s="3">
        <f t="shared" si="83"/>
        <v>2016</v>
      </c>
    </row>
    <row r="2660" spans="1:18" ht="45" x14ac:dyDescent="0.25">
      <c r="A2660" s="3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10" t="s">
        <v>8317</v>
      </c>
      <c r="P2660" s="3" t="s">
        <v>8353</v>
      </c>
      <c r="Q2660" s="11">
        <f t="shared" si="82"/>
        <v>42551.884189814817</v>
      </c>
      <c r="R2660" s="3">
        <f t="shared" si="83"/>
        <v>2016</v>
      </c>
    </row>
    <row r="2661" spans="1:18" x14ac:dyDescent="0.25">
      <c r="A2661" s="3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10" t="s">
        <v>8317</v>
      </c>
      <c r="P2661" s="3" t="s">
        <v>8353</v>
      </c>
      <c r="Q2661" s="11">
        <f t="shared" si="82"/>
        <v>42082.069560185191</v>
      </c>
      <c r="R2661" s="3">
        <f t="shared" si="83"/>
        <v>2015</v>
      </c>
    </row>
    <row r="2662" spans="1:18" ht="60" x14ac:dyDescent="0.25">
      <c r="A2662" s="3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10" t="s">
        <v>8317</v>
      </c>
      <c r="P2662" s="3" t="s">
        <v>8353</v>
      </c>
      <c r="Q2662" s="11">
        <f t="shared" si="82"/>
        <v>42272.713171296295</v>
      </c>
      <c r="R2662" s="3">
        <f t="shared" si="83"/>
        <v>2015</v>
      </c>
    </row>
    <row r="2663" spans="1:18" ht="45" x14ac:dyDescent="0.25">
      <c r="A2663" s="3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10" t="s">
        <v>8317</v>
      </c>
      <c r="P2663" s="3" t="s">
        <v>8354</v>
      </c>
      <c r="Q2663" s="11">
        <f t="shared" si="82"/>
        <v>41542.958449074074</v>
      </c>
      <c r="R2663" s="3">
        <f t="shared" si="83"/>
        <v>2013</v>
      </c>
    </row>
    <row r="2664" spans="1:18" ht="45" x14ac:dyDescent="0.25">
      <c r="A2664" s="3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10" t="s">
        <v>8317</v>
      </c>
      <c r="P2664" s="3" t="s">
        <v>8354</v>
      </c>
      <c r="Q2664" s="11">
        <f t="shared" si="82"/>
        <v>42207.746678240743</v>
      </c>
      <c r="R2664" s="3">
        <f t="shared" si="83"/>
        <v>2015</v>
      </c>
    </row>
    <row r="2665" spans="1:18" ht="60" x14ac:dyDescent="0.25">
      <c r="A2665" s="3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10" t="s">
        <v>8317</v>
      </c>
      <c r="P2665" s="3" t="s">
        <v>8354</v>
      </c>
      <c r="Q2665" s="11">
        <f t="shared" si="82"/>
        <v>42222.622766203705</v>
      </c>
      <c r="R2665" s="3">
        <f t="shared" si="83"/>
        <v>2015</v>
      </c>
    </row>
    <row r="2666" spans="1:18" ht="60" x14ac:dyDescent="0.25">
      <c r="A2666" s="3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10" t="s">
        <v>8317</v>
      </c>
      <c r="P2666" s="3" t="s">
        <v>8354</v>
      </c>
      <c r="Q2666" s="11">
        <f t="shared" si="82"/>
        <v>42313.02542824074</v>
      </c>
      <c r="R2666" s="3">
        <f t="shared" si="83"/>
        <v>2015</v>
      </c>
    </row>
    <row r="2667" spans="1:18" ht="60" x14ac:dyDescent="0.25">
      <c r="A2667" s="3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10" t="s">
        <v>8317</v>
      </c>
      <c r="P2667" s="3" t="s">
        <v>8354</v>
      </c>
      <c r="Q2667" s="11">
        <f t="shared" si="82"/>
        <v>42083.895532407405</v>
      </c>
      <c r="R2667" s="3">
        <f t="shared" si="83"/>
        <v>2015</v>
      </c>
    </row>
    <row r="2668" spans="1:18" ht="60" x14ac:dyDescent="0.25">
      <c r="A2668" s="3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10" t="s">
        <v>8317</v>
      </c>
      <c r="P2668" s="3" t="s">
        <v>8354</v>
      </c>
      <c r="Q2668" s="11">
        <f t="shared" si="82"/>
        <v>42235.764340277776</v>
      </c>
      <c r="R2668" s="3">
        <f t="shared" si="83"/>
        <v>2015</v>
      </c>
    </row>
    <row r="2669" spans="1:18" ht="60" x14ac:dyDescent="0.25">
      <c r="A2669" s="3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10" t="s">
        <v>8317</v>
      </c>
      <c r="P2669" s="3" t="s">
        <v>8354</v>
      </c>
      <c r="Q2669" s="11">
        <f t="shared" si="82"/>
        <v>42380.926111111112</v>
      </c>
      <c r="R2669" s="3">
        <f t="shared" si="83"/>
        <v>2016</v>
      </c>
    </row>
    <row r="2670" spans="1:18" ht="30" x14ac:dyDescent="0.25">
      <c r="A2670" s="3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10" t="s">
        <v>8317</v>
      </c>
      <c r="P2670" s="3" t="s">
        <v>8354</v>
      </c>
      <c r="Q2670" s="11">
        <f t="shared" si="82"/>
        <v>42275.588715277772</v>
      </c>
      <c r="R2670" s="3">
        <f t="shared" si="83"/>
        <v>2015</v>
      </c>
    </row>
    <row r="2671" spans="1:18" ht="60" x14ac:dyDescent="0.25">
      <c r="A2671" s="3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10" t="s">
        <v>8317</v>
      </c>
      <c r="P2671" s="3" t="s">
        <v>8354</v>
      </c>
      <c r="Q2671" s="11">
        <f t="shared" si="82"/>
        <v>42319.035833333335</v>
      </c>
      <c r="R2671" s="3">
        <f t="shared" si="83"/>
        <v>2015</v>
      </c>
    </row>
    <row r="2672" spans="1:18" ht="60" x14ac:dyDescent="0.25">
      <c r="A2672" s="3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10" t="s">
        <v>8317</v>
      </c>
      <c r="P2672" s="3" t="s">
        <v>8354</v>
      </c>
      <c r="Q2672" s="11">
        <f t="shared" si="82"/>
        <v>41821.020601851851</v>
      </c>
      <c r="R2672" s="3">
        <f t="shared" si="83"/>
        <v>2014</v>
      </c>
    </row>
    <row r="2673" spans="1:18" ht="45" x14ac:dyDescent="0.25">
      <c r="A2673" s="3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10" t="s">
        <v>8317</v>
      </c>
      <c r="P2673" s="3" t="s">
        <v>8354</v>
      </c>
      <c r="Q2673" s="11">
        <f t="shared" si="82"/>
        <v>41962.749027777783</v>
      </c>
      <c r="R2673" s="3">
        <f t="shared" si="83"/>
        <v>2014</v>
      </c>
    </row>
    <row r="2674" spans="1:18" ht="60" x14ac:dyDescent="0.25">
      <c r="A2674" s="3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10" t="s">
        <v>8317</v>
      </c>
      <c r="P2674" s="3" t="s">
        <v>8354</v>
      </c>
      <c r="Q2674" s="11">
        <f t="shared" si="82"/>
        <v>42344.884143518517</v>
      </c>
      <c r="R2674" s="3">
        <f t="shared" si="83"/>
        <v>2015</v>
      </c>
    </row>
    <row r="2675" spans="1:18" ht="60" x14ac:dyDescent="0.25">
      <c r="A2675" s="3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10" t="s">
        <v>8317</v>
      </c>
      <c r="P2675" s="3" t="s">
        <v>8354</v>
      </c>
      <c r="Q2675" s="11">
        <f t="shared" si="82"/>
        <v>41912.541655092595</v>
      </c>
      <c r="R2675" s="3">
        <f t="shared" si="83"/>
        <v>2014</v>
      </c>
    </row>
    <row r="2676" spans="1:18" ht="60" x14ac:dyDescent="0.25">
      <c r="A2676" s="3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10" t="s">
        <v>8317</v>
      </c>
      <c r="P2676" s="3" t="s">
        <v>8354</v>
      </c>
      <c r="Q2676" s="11">
        <f t="shared" si="82"/>
        <v>42529.632754629631</v>
      </c>
      <c r="R2676" s="3">
        <f t="shared" si="83"/>
        <v>2016</v>
      </c>
    </row>
    <row r="2677" spans="1:18" ht="60" x14ac:dyDescent="0.25">
      <c r="A2677" s="3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10" t="s">
        <v>8317</v>
      </c>
      <c r="P2677" s="3" t="s">
        <v>8354</v>
      </c>
      <c r="Q2677" s="11">
        <f t="shared" si="82"/>
        <v>41923.857511574075</v>
      </c>
      <c r="R2677" s="3">
        <f t="shared" si="83"/>
        <v>2014</v>
      </c>
    </row>
    <row r="2678" spans="1:18" ht="60" x14ac:dyDescent="0.25">
      <c r="A2678" s="3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10" t="s">
        <v>8317</v>
      </c>
      <c r="P2678" s="3" t="s">
        <v>8354</v>
      </c>
      <c r="Q2678" s="11">
        <f t="shared" si="82"/>
        <v>42482.624699074076</v>
      </c>
      <c r="R2678" s="3">
        <f t="shared" si="83"/>
        <v>2016</v>
      </c>
    </row>
    <row r="2679" spans="1:18" ht="45" x14ac:dyDescent="0.25">
      <c r="A2679" s="3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10" t="s">
        <v>8317</v>
      </c>
      <c r="P2679" s="3" t="s">
        <v>8354</v>
      </c>
      <c r="Q2679" s="11">
        <f t="shared" si="82"/>
        <v>41793.029432870368</v>
      </c>
      <c r="R2679" s="3">
        <f t="shared" si="83"/>
        <v>2014</v>
      </c>
    </row>
    <row r="2680" spans="1:18" ht="60" x14ac:dyDescent="0.25">
      <c r="A2680" s="3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10" t="s">
        <v>8317</v>
      </c>
      <c r="P2680" s="3" t="s">
        <v>8354</v>
      </c>
      <c r="Q2680" s="11">
        <f t="shared" si="82"/>
        <v>42241.798206018517</v>
      </c>
      <c r="R2680" s="3">
        <f t="shared" si="83"/>
        <v>2015</v>
      </c>
    </row>
    <row r="2681" spans="1:18" ht="60" x14ac:dyDescent="0.25">
      <c r="A2681" s="3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10" t="s">
        <v>8317</v>
      </c>
      <c r="P2681" s="3" t="s">
        <v>8354</v>
      </c>
      <c r="Q2681" s="11">
        <f t="shared" si="82"/>
        <v>42033.001087962963</v>
      </c>
      <c r="R2681" s="3">
        <f t="shared" si="83"/>
        <v>2015</v>
      </c>
    </row>
    <row r="2682" spans="1:18" x14ac:dyDescent="0.25">
      <c r="A2682" s="3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10" t="s">
        <v>8317</v>
      </c>
      <c r="P2682" s="3" t="s">
        <v>8354</v>
      </c>
      <c r="Q2682" s="11">
        <f t="shared" si="82"/>
        <v>42436.211701388893</v>
      </c>
      <c r="R2682" s="3">
        <f t="shared" si="83"/>
        <v>2016</v>
      </c>
    </row>
    <row r="2683" spans="1:18" ht="45" x14ac:dyDescent="0.25">
      <c r="A2683" s="3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10" t="s">
        <v>8334</v>
      </c>
      <c r="P2683" s="3" t="s">
        <v>8335</v>
      </c>
      <c r="Q2683" s="11">
        <f t="shared" si="82"/>
        <v>41805.895254629628</v>
      </c>
      <c r="R2683" s="3">
        <f t="shared" si="83"/>
        <v>2014</v>
      </c>
    </row>
    <row r="2684" spans="1:18" ht="45" x14ac:dyDescent="0.25">
      <c r="A2684" s="3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10" t="s">
        <v>8334</v>
      </c>
      <c r="P2684" s="3" t="s">
        <v>8335</v>
      </c>
      <c r="Q2684" s="11">
        <f t="shared" si="82"/>
        <v>41932.871990740743</v>
      </c>
      <c r="R2684" s="3">
        <f t="shared" si="83"/>
        <v>2014</v>
      </c>
    </row>
    <row r="2685" spans="1:18" ht="60" x14ac:dyDescent="0.25">
      <c r="A2685" s="3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10" t="s">
        <v>8334</v>
      </c>
      <c r="P2685" s="3" t="s">
        <v>8335</v>
      </c>
      <c r="Q2685" s="11">
        <f t="shared" si="82"/>
        <v>42034.75509259259</v>
      </c>
      <c r="R2685" s="3">
        <f t="shared" si="83"/>
        <v>2015</v>
      </c>
    </row>
    <row r="2686" spans="1:18" ht="60" x14ac:dyDescent="0.25">
      <c r="A2686" s="3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10" t="s">
        <v>8334</v>
      </c>
      <c r="P2686" s="3" t="s">
        <v>8335</v>
      </c>
      <c r="Q2686" s="11">
        <f t="shared" si="82"/>
        <v>41820.914641203701</v>
      </c>
      <c r="R2686" s="3">
        <f t="shared" si="83"/>
        <v>2014</v>
      </c>
    </row>
    <row r="2687" spans="1:18" ht="60" x14ac:dyDescent="0.25">
      <c r="A2687" s="3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10" t="s">
        <v>8334</v>
      </c>
      <c r="P2687" s="3" t="s">
        <v>8335</v>
      </c>
      <c r="Q2687" s="11">
        <f t="shared" si="82"/>
        <v>42061.69594907407</v>
      </c>
      <c r="R2687" s="3">
        <f t="shared" si="83"/>
        <v>2015</v>
      </c>
    </row>
    <row r="2688" spans="1:18" ht="60" x14ac:dyDescent="0.25">
      <c r="A2688" s="3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10" t="s">
        <v>8334</v>
      </c>
      <c r="P2688" s="3" t="s">
        <v>8335</v>
      </c>
      <c r="Q2688" s="11">
        <f t="shared" si="82"/>
        <v>41892.974803240737</v>
      </c>
      <c r="R2688" s="3">
        <f t="shared" si="83"/>
        <v>2014</v>
      </c>
    </row>
    <row r="2689" spans="1:18" ht="45" x14ac:dyDescent="0.25">
      <c r="A2689" s="3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10" t="s">
        <v>8334</v>
      </c>
      <c r="P2689" s="3" t="s">
        <v>8335</v>
      </c>
      <c r="Q2689" s="11">
        <f t="shared" si="82"/>
        <v>42154.64025462963</v>
      </c>
      <c r="R2689" s="3">
        <f t="shared" si="83"/>
        <v>2015</v>
      </c>
    </row>
    <row r="2690" spans="1:18" ht="30" x14ac:dyDescent="0.25">
      <c r="A2690" s="3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10" t="s">
        <v>8334</v>
      </c>
      <c r="P2690" s="3" t="s">
        <v>8335</v>
      </c>
      <c r="Q2690" s="11">
        <f t="shared" si="82"/>
        <v>42028.118865740747</v>
      </c>
      <c r="R2690" s="3">
        <f t="shared" si="83"/>
        <v>2015</v>
      </c>
    </row>
    <row r="2691" spans="1:18" ht="60" x14ac:dyDescent="0.25">
      <c r="A2691" s="3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10" t="s">
        <v>8334</v>
      </c>
      <c r="P2691" s="3" t="s">
        <v>8335</v>
      </c>
      <c r="Q2691" s="11">
        <f t="shared" ref="Q2691:Q2754" si="84">(((J2691/60)/60)/24)+DATE(1970,1,1)</f>
        <v>42551.961689814809</v>
      </c>
      <c r="R2691" s="3">
        <f t="shared" ref="R2691:R2754" si="85">YEAR(Q2691)</f>
        <v>2016</v>
      </c>
    </row>
    <row r="2692" spans="1:18" ht="60" x14ac:dyDescent="0.25">
      <c r="A2692" s="3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10" t="s">
        <v>8334</v>
      </c>
      <c r="P2692" s="3" t="s">
        <v>8335</v>
      </c>
      <c r="Q2692" s="11">
        <f t="shared" si="84"/>
        <v>42113.105046296296</v>
      </c>
      <c r="R2692" s="3">
        <f t="shared" si="85"/>
        <v>2015</v>
      </c>
    </row>
    <row r="2693" spans="1:18" ht="30" x14ac:dyDescent="0.25">
      <c r="A2693" s="3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10" t="s">
        <v>8334</v>
      </c>
      <c r="P2693" s="3" t="s">
        <v>8335</v>
      </c>
      <c r="Q2693" s="11">
        <f t="shared" si="84"/>
        <v>42089.724039351851</v>
      </c>
      <c r="R2693" s="3">
        <f t="shared" si="85"/>
        <v>2015</v>
      </c>
    </row>
    <row r="2694" spans="1:18" ht="45" x14ac:dyDescent="0.25">
      <c r="A2694" s="3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10" t="s">
        <v>8334</v>
      </c>
      <c r="P2694" s="3" t="s">
        <v>8335</v>
      </c>
      <c r="Q2694" s="11">
        <f t="shared" si="84"/>
        <v>42058.334027777775</v>
      </c>
      <c r="R2694" s="3">
        <f t="shared" si="85"/>
        <v>2015</v>
      </c>
    </row>
    <row r="2695" spans="1:18" ht="60" x14ac:dyDescent="0.25">
      <c r="A2695" s="3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10" t="s">
        <v>8334</v>
      </c>
      <c r="P2695" s="3" t="s">
        <v>8335</v>
      </c>
      <c r="Q2695" s="11">
        <f t="shared" si="84"/>
        <v>41834.138495370367</v>
      </c>
      <c r="R2695" s="3">
        <f t="shared" si="85"/>
        <v>2014</v>
      </c>
    </row>
    <row r="2696" spans="1:18" ht="60" x14ac:dyDescent="0.25">
      <c r="A2696" s="3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10" t="s">
        <v>8334</v>
      </c>
      <c r="P2696" s="3" t="s">
        <v>8335</v>
      </c>
      <c r="Q2696" s="11">
        <f t="shared" si="84"/>
        <v>41878.140497685185</v>
      </c>
      <c r="R2696" s="3">
        <f t="shared" si="85"/>
        <v>2014</v>
      </c>
    </row>
    <row r="2697" spans="1:18" ht="45" x14ac:dyDescent="0.25">
      <c r="A2697" s="3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10" t="s">
        <v>8334</v>
      </c>
      <c r="P2697" s="3" t="s">
        <v>8335</v>
      </c>
      <c r="Q2697" s="11">
        <f t="shared" si="84"/>
        <v>42048.181921296295</v>
      </c>
      <c r="R2697" s="3">
        <f t="shared" si="85"/>
        <v>2015</v>
      </c>
    </row>
    <row r="2698" spans="1:18" ht="60" x14ac:dyDescent="0.25">
      <c r="A2698" s="3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10" t="s">
        <v>8334</v>
      </c>
      <c r="P2698" s="3" t="s">
        <v>8335</v>
      </c>
      <c r="Q2698" s="11">
        <f t="shared" si="84"/>
        <v>41964.844444444447</v>
      </c>
      <c r="R2698" s="3">
        <f t="shared" si="85"/>
        <v>2014</v>
      </c>
    </row>
    <row r="2699" spans="1:18" ht="45" x14ac:dyDescent="0.25">
      <c r="A2699" s="3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10" t="s">
        <v>8334</v>
      </c>
      <c r="P2699" s="3" t="s">
        <v>8335</v>
      </c>
      <c r="Q2699" s="11">
        <f t="shared" si="84"/>
        <v>42187.940081018518</v>
      </c>
      <c r="R2699" s="3">
        <f t="shared" si="85"/>
        <v>2015</v>
      </c>
    </row>
    <row r="2700" spans="1:18" ht="45" x14ac:dyDescent="0.25">
      <c r="A2700" s="3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10" t="s">
        <v>8334</v>
      </c>
      <c r="P2700" s="3" t="s">
        <v>8335</v>
      </c>
      <c r="Q2700" s="11">
        <f t="shared" si="84"/>
        <v>41787.898240740738</v>
      </c>
      <c r="R2700" s="3">
        <f t="shared" si="85"/>
        <v>2014</v>
      </c>
    </row>
    <row r="2701" spans="1:18" ht="45" x14ac:dyDescent="0.25">
      <c r="A2701" s="3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10" t="s">
        <v>8334</v>
      </c>
      <c r="P2701" s="3" t="s">
        <v>8335</v>
      </c>
      <c r="Q2701" s="11">
        <f t="shared" si="84"/>
        <v>41829.896562499998</v>
      </c>
      <c r="R2701" s="3">
        <f t="shared" si="85"/>
        <v>2014</v>
      </c>
    </row>
    <row r="2702" spans="1:18" ht="45" x14ac:dyDescent="0.25">
      <c r="A2702" s="3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10" t="s">
        <v>8334</v>
      </c>
      <c r="P2702" s="3" t="s">
        <v>8335</v>
      </c>
      <c r="Q2702" s="11">
        <f t="shared" si="84"/>
        <v>41870.87467592593</v>
      </c>
      <c r="R2702" s="3">
        <f t="shared" si="85"/>
        <v>2014</v>
      </c>
    </row>
    <row r="2703" spans="1:18" ht="60" x14ac:dyDescent="0.25">
      <c r="A2703" s="3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10" t="s">
        <v>8315</v>
      </c>
      <c r="P2703" s="3" t="s">
        <v>8355</v>
      </c>
      <c r="Q2703" s="11">
        <f t="shared" si="84"/>
        <v>42801.774699074071</v>
      </c>
      <c r="R2703" s="3">
        <f t="shared" si="85"/>
        <v>2017</v>
      </c>
    </row>
    <row r="2704" spans="1:18" ht="60" x14ac:dyDescent="0.25">
      <c r="A2704" s="3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10" t="s">
        <v>8315</v>
      </c>
      <c r="P2704" s="3" t="s">
        <v>8355</v>
      </c>
      <c r="Q2704" s="11">
        <f t="shared" si="84"/>
        <v>42800.801817129628</v>
      </c>
      <c r="R2704" s="3">
        <f t="shared" si="85"/>
        <v>2017</v>
      </c>
    </row>
    <row r="2705" spans="1:18" ht="45" x14ac:dyDescent="0.25">
      <c r="A2705" s="3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10" t="s">
        <v>8315</v>
      </c>
      <c r="P2705" s="3" t="s">
        <v>8355</v>
      </c>
      <c r="Q2705" s="11">
        <f t="shared" si="84"/>
        <v>42756.690162037034</v>
      </c>
      <c r="R2705" s="3">
        <f t="shared" si="85"/>
        <v>2017</v>
      </c>
    </row>
    <row r="2706" spans="1:18" ht="60" x14ac:dyDescent="0.25">
      <c r="A2706" s="3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10" t="s">
        <v>8315</v>
      </c>
      <c r="P2706" s="3" t="s">
        <v>8355</v>
      </c>
      <c r="Q2706" s="11">
        <f t="shared" si="84"/>
        <v>42787.862430555557</v>
      </c>
      <c r="R2706" s="3">
        <f t="shared" si="85"/>
        <v>2017</v>
      </c>
    </row>
    <row r="2707" spans="1:18" ht="30" x14ac:dyDescent="0.25">
      <c r="A2707" s="3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10" t="s">
        <v>8315</v>
      </c>
      <c r="P2707" s="3" t="s">
        <v>8355</v>
      </c>
      <c r="Q2707" s="11">
        <f t="shared" si="84"/>
        <v>42773.916180555556</v>
      </c>
      <c r="R2707" s="3">
        <f t="shared" si="85"/>
        <v>2017</v>
      </c>
    </row>
    <row r="2708" spans="1:18" ht="45" x14ac:dyDescent="0.25">
      <c r="A2708" s="3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10" t="s">
        <v>8315</v>
      </c>
      <c r="P2708" s="3" t="s">
        <v>8355</v>
      </c>
      <c r="Q2708" s="11">
        <f t="shared" si="84"/>
        <v>41899.294942129629</v>
      </c>
      <c r="R2708" s="3">
        <f t="shared" si="85"/>
        <v>2014</v>
      </c>
    </row>
    <row r="2709" spans="1:18" ht="45" x14ac:dyDescent="0.25">
      <c r="A2709" s="3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10" t="s">
        <v>8315</v>
      </c>
      <c r="P2709" s="3" t="s">
        <v>8355</v>
      </c>
      <c r="Q2709" s="11">
        <f t="shared" si="84"/>
        <v>41391.782905092594</v>
      </c>
      <c r="R2709" s="3">
        <f t="shared" si="85"/>
        <v>2013</v>
      </c>
    </row>
    <row r="2710" spans="1:18" ht="45" x14ac:dyDescent="0.25">
      <c r="A2710" s="3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10" t="s">
        <v>8315</v>
      </c>
      <c r="P2710" s="3" t="s">
        <v>8355</v>
      </c>
      <c r="Q2710" s="11">
        <f t="shared" si="84"/>
        <v>42512.698217592595</v>
      </c>
      <c r="R2710" s="3">
        <f t="shared" si="85"/>
        <v>2016</v>
      </c>
    </row>
    <row r="2711" spans="1:18" ht="45" x14ac:dyDescent="0.25">
      <c r="A2711" s="3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10" t="s">
        <v>8315</v>
      </c>
      <c r="P2711" s="3" t="s">
        <v>8355</v>
      </c>
      <c r="Q2711" s="11">
        <f t="shared" si="84"/>
        <v>42612.149780092594</v>
      </c>
      <c r="R2711" s="3">
        <f t="shared" si="85"/>
        <v>2016</v>
      </c>
    </row>
    <row r="2712" spans="1:18" ht="30" x14ac:dyDescent="0.25">
      <c r="A2712" s="3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10" t="s">
        <v>8315</v>
      </c>
      <c r="P2712" s="3" t="s">
        <v>8355</v>
      </c>
      <c r="Q2712" s="11">
        <f t="shared" si="84"/>
        <v>41828.229490740741</v>
      </c>
      <c r="R2712" s="3">
        <f t="shared" si="85"/>
        <v>2014</v>
      </c>
    </row>
    <row r="2713" spans="1:18" ht="60" x14ac:dyDescent="0.25">
      <c r="A2713" s="3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10" t="s">
        <v>8315</v>
      </c>
      <c r="P2713" s="3" t="s">
        <v>8355</v>
      </c>
      <c r="Q2713" s="11">
        <f t="shared" si="84"/>
        <v>41780.745254629634</v>
      </c>
      <c r="R2713" s="3">
        <f t="shared" si="85"/>
        <v>2014</v>
      </c>
    </row>
    <row r="2714" spans="1:18" ht="60" x14ac:dyDescent="0.25">
      <c r="A2714" s="3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10" t="s">
        <v>8315</v>
      </c>
      <c r="P2714" s="3" t="s">
        <v>8355</v>
      </c>
      <c r="Q2714" s="11">
        <f t="shared" si="84"/>
        <v>41432.062037037038</v>
      </c>
      <c r="R2714" s="3">
        <f t="shared" si="85"/>
        <v>2013</v>
      </c>
    </row>
    <row r="2715" spans="1:18" ht="60" x14ac:dyDescent="0.25">
      <c r="A2715" s="3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10" t="s">
        <v>8315</v>
      </c>
      <c r="P2715" s="3" t="s">
        <v>8355</v>
      </c>
      <c r="Q2715" s="11">
        <f t="shared" si="84"/>
        <v>42322.653749999998</v>
      </c>
      <c r="R2715" s="3">
        <f t="shared" si="85"/>
        <v>2015</v>
      </c>
    </row>
    <row r="2716" spans="1:18" ht="45" x14ac:dyDescent="0.25">
      <c r="A2716" s="3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10" t="s">
        <v>8315</v>
      </c>
      <c r="P2716" s="3" t="s">
        <v>8355</v>
      </c>
      <c r="Q2716" s="11">
        <f t="shared" si="84"/>
        <v>42629.655046296291</v>
      </c>
      <c r="R2716" s="3">
        <f t="shared" si="85"/>
        <v>2016</v>
      </c>
    </row>
    <row r="2717" spans="1:18" ht="60" x14ac:dyDescent="0.25">
      <c r="A2717" s="3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10" t="s">
        <v>8315</v>
      </c>
      <c r="P2717" s="3" t="s">
        <v>8355</v>
      </c>
      <c r="Q2717" s="11">
        <f t="shared" si="84"/>
        <v>42387.398472222223</v>
      </c>
      <c r="R2717" s="3">
        <f t="shared" si="85"/>
        <v>2016</v>
      </c>
    </row>
    <row r="2718" spans="1:18" ht="75" x14ac:dyDescent="0.25">
      <c r="A2718" s="3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10" t="s">
        <v>8315</v>
      </c>
      <c r="P2718" s="3" t="s">
        <v>8355</v>
      </c>
      <c r="Q2718" s="11">
        <f t="shared" si="84"/>
        <v>42255.333252314813</v>
      </c>
      <c r="R2718" s="3">
        <f t="shared" si="85"/>
        <v>2015</v>
      </c>
    </row>
    <row r="2719" spans="1:18" ht="45" x14ac:dyDescent="0.25">
      <c r="A2719" s="3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10" t="s">
        <v>8315</v>
      </c>
      <c r="P2719" s="3" t="s">
        <v>8355</v>
      </c>
      <c r="Q2719" s="11">
        <f t="shared" si="84"/>
        <v>41934.914918981485</v>
      </c>
      <c r="R2719" s="3">
        <f t="shared" si="85"/>
        <v>2014</v>
      </c>
    </row>
    <row r="2720" spans="1:18" ht="60" x14ac:dyDescent="0.25">
      <c r="A2720" s="3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10" t="s">
        <v>8315</v>
      </c>
      <c r="P2720" s="3" t="s">
        <v>8355</v>
      </c>
      <c r="Q2720" s="11">
        <f t="shared" si="84"/>
        <v>42465.596585648149</v>
      </c>
      <c r="R2720" s="3">
        <f t="shared" si="85"/>
        <v>2016</v>
      </c>
    </row>
    <row r="2721" spans="1:18" ht="60" x14ac:dyDescent="0.25">
      <c r="A2721" s="3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10" t="s">
        <v>8315</v>
      </c>
      <c r="P2721" s="3" t="s">
        <v>8355</v>
      </c>
      <c r="Q2721" s="11">
        <f t="shared" si="84"/>
        <v>42418.031180555554</v>
      </c>
      <c r="R2721" s="3">
        <f t="shared" si="85"/>
        <v>2016</v>
      </c>
    </row>
    <row r="2722" spans="1:18" ht="45" x14ac:dyDescent="0.25">
      <c r="A2722" s="3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10" t="s">
        <v>8315</v>
      </c>
      <c r="P2722" s="3" t="s">
        <v>8355</v>
      </c>
      <c r="Q2722" s="11">
        <f t="shared" si="84"/>
        <v>42655.465891203698</v>
      </c>
      <c r="R2722" s="3">
        <f t="shared" si="85"/>
        <v>2016</v>
      </c>
    </row>
    <row r="2723" spans="1:18" ht="60" x14ac:dyDescent="0.25">
      <c r="A2723" s="3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10" t="s">
        <v>8317</v>
      </c>
      <c r="P2723" s="3" t="s">
        <v>8347</v>
      </c>
      <c r="Q2723" s="11">
        <f t="shared" si="84"/>
        <v>41493.543958333335</v>
      </c>
      <c r="R2723" s="3">
        <f t="shared" si="85"/>
        <v>2013</v>
      </c>
    </row>
    <row r="2724" spans="1:18" ht="60" x14ac:dyDescent="0.25">
      <c r="A2724" s="3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10" t="s">
        <v>8317</v>
      </c>
      <c r="P2724" s="3" t="s">
        <v>8347</v>
      </c>
      <c r="Q2724" s="11">
        <f t="shared" si="84"/>
        <v>42704.857094907406</v>
      </c>
      <c r="R2724" s="3">
        <f t="shared" si="85"/>
        <v>2016</v>
      </c>
    </row>
    <row r="2725" spans="1:18" ht="60" x14ac:dyDescent="0.25">
      <c r="A2725" s="3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10" t="s">
        <v>8317</v>
      </c>
      <c r="P2725" s="3" t="s">
        <v>8347</v>
      </c>
      <c r="Q2725" s="11">
        <f t="shared" si="84"/>
        <v>41944.83898148148</v>
      </c>
      <c r="R2725" s="3">
        <f t="shared" si="85"/>
        <v>2014</v>
      </c>
    </row>
    <row r="2726" spans="1:18" ht="60" x14ac:dyDescent="0.25">
      <c r="A2726" s="3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10" t="s">
        <v>8317</v>
      </c>
      <c r="P2726" s="3" t="s">
        <v>8347</v>
      </c>
      <c r="Q2726" s="11">
        <f t="shared" si="84"/>
        <v>42199.32707175926</v>
      </c>
      <c r="R2726" s="3">
        <f t="shared" si="85"/>
        <v>2015</v>
      </c>
    </row>
    <row r="2727" spans="1:18" ht="45" x14ac:dyDescent="0.25">
      <c r="A2727" s="3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10" t="s">
        <v>8317</v>
      </c>
      <c r="P2727" s="3" t="s">
        <v>8347</v>
      </c>
      <c r="Q2727" s="11">
        <f t="shared" si="84"/>
        <v>42745.744618055556</v>
      </c>
      <c r="R2727" s="3">
        <f t="shared" si="85"/>
        <v>2017</v>
      </c>
    </row>
    <row r="2728" spans="1:18" ht="30" x14ac:dyDescent="0.25">
      <c r="A2728" s="3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10" t="s">
        <v>8317</v>
      </c>
      <c r="P2728" s="3" t="s">
        <v>8347</v>
      </c>
      <c r="Q2728" s="11">
        <f t="shared" si="84"/>
        <v>42452.579988425925</v>
      </c>
      <c r="R2728" s="3">
        <f t="shared" si="85"/>
        <v>2016</v>
      </c>
    </row>
    <row r="2729" spans="1:18" ht="45" x14ac:dyDescent="0.25">
      <c r="A2729" s="3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10" t="s">
        <v>8317</v>
      </c>
      <c r="P2729" s="3" t="s">
        <v>8347</v>
      </c>
      <c r="Q2729" s="11">
        <f t="shared" si="84"/>
        <v>42198.676655092597</v>
      </c>
      <c r="R2729" s="3">
        <f t="shared" si="85"/>
        <v>2015</v>
      </c>
    </row>
    <row r="2730" spans="1:18" ht="30" x14ac:dyDescent="0.25">
      <c r="A2730" s="3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10" t="s">
        <v>8317</v>
      </c>
      <c r="P2730" s="3" t="s">
        <v>8347</v>
      </c>
      <c r="Q2730" s="11">
        <f t="shared" si="84"/>
        <v>42333.59993055556</v>
      </c>
      <c r="R2730" s="3">
        <f t="shared" si="85"/>
        <v>2015</v>
      </c>
    </row>
    <row r="2731" spans="1:18" ht="30" x14ac:dyDescent="0.25">
      <c r="A2731" s="3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10" t="s">
        <v>8317</v>
      </c>
      <c r="P2731" s="3" t="s">
        <v>8347</v>
      </c>
      <c r="Q2731" s="11">
        <f t="shared" si="84"/>
        <v>42095.240706018521</v>
      </c>
      <c r="R2731" s="3">
        <f t="shared" si="85"/>
        <v>2015</v>
      </c>
    </row>
    <row r="2732" spans="1:18" ht="45" x14ac:dyDescent="0.25">
      <c r="A2732" s="3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10" t="s">
        <v>8317</v>
      </c>
      <c r="P2732" s="3" t="s">
        <v>8347</v>
      </c>
      <c r="Q2732" s="11">
        <f t="shared" si="84"/>
        <v>41351.541377314818</v>
      </c>
      <c r="R2732" s="3">
        <f t="shared" si="85"/>
        <v>2013</v>
      </c>
    </row>
    <row r="2733" spans="1:18" ht="60" x14ac:dyDescent="0.25">
      <c r="A2733" s="3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10" t="s">
        <v>8317</v>
      </c>
      <c r="P2733" s="3" t="s">
        <v>8347</v>
      </c>
      <c r="Q2733" s="11">
        <f t="shared" si="84"/>
        <v>41872.525717592594</v>
      </c>
      <c r="R2733" s="3">
        <f t="shared" si="85"/>
        <v>2014</v>
      </c>
    </row>
    <row r="2734" spans="1:18" ht="60" x14ac:dyDescent="0.25">
      <c r="A2734" s="3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10" t="s">
        <v>8317</v>
      </c>
      <c r="P2734" s="3" t="s">
        <v>8347</v>
      </c>
      <c r="Q2734" s="11">
        <f t="shared" si="84"/>
        <v>41389.808194444442</v>
      </c>
      <c r="R2734" s="3">
        <f t="shared" si="85"/>
        <v>2013</v>
      </c>
    </row>
    <row r="2735" spans="1:18" ht="60" x14ac:dyDescent="0.25">
      <c r="A2735" s="3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10" t="s">
        <v>8317</v>
      </c>
      <c r="P2735" s="3" t="s">
        <v>8347</v>
      </c>
      <c r="Q2735" s="11">
        <f t="shared" si="84"/>
        <v>42044.272847222222</v>
      </c>
      <c r="R2735" s="3">
        <f t="shared" si="85"/>
        <v>2015</v>
      </c>
    </row>
    <row r="2736" spans="1:18" ht="60" x14ac:dyDescent="0.25">
      <c r="A2736" s="3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10" t="s">
        <v>8317</v>
      </c>
      <c r="P2736" s="3" t="s">
        <v>8347</v>
      </c>
      <c r="Q2736" s="11">
        <f t="shared" si="84"/>
        <v>42626.668888888889</v>
      </c>
      <c r="R2736" s="3">
        <f t="shared" si="85"/>
        <v>2016</v>
      </c>
    </row>
    <row r="2737" spans="1:18" ht="60" x14ac:dyDescent="0.25">
      <c r="A2737" s="3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10" t="s">
        <v>8317</v>
      </c>
      <c r="P2737" s="3" t="s">
        <v>8347</v>
      </c>
      <c r="Q2737" s="11">
        <f t="shared" si="84"/>
        <v>41316.120949074073</v>
      </c>
      <c r="R2737" s="3">
        <f t="shared" si="85"/>
        <v>2013</v>
      </c>
    </row>
    <row r="2738" spans="1:18" ht="75" x14ac:dyDescent="0.25">
      <c r="A2738" s="3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10" t="s">
        <v>8317</v>
      </c>
      <c r="P2738" s="3" t="s">
        <v>8347</v>
      </c>
      <c r="Q2738" s="11">
        <f t="shared" si="84"/>
        <v>41722.666354166664</v>
      </c>
      <c r="R2738" s="3">
        <f t="shared" si="85"/>
        <v>2014</v>
      </c>
    </row>
    <row r="2739" spans="1:18" ht="60" x14ac:dyDescent="0.25">
      <c r="A2739" s="3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10" t="s">
        <v>8317</v>
      </c>
      <c r="P2739" s="3" t="s">
        <v>8347</v>
      </c>
      <c r="Q2739" s="11">
        <f t="shared" si="84"/>
        <v>41611.917673611111</v>
      </c>
      <c r="R2739" s="3">
        <f t="shared" si="85"/>
        <v>2013</v>
      </c>
    </row>
    <row r="2740" spans="1:18" ht="45" x14ac:dyDescent="0.25">
      <c r="A2740" s="3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10" t="s">
        <v>8317</v>
      </c>
      <c r="P2740" s="3" t="s">
        <v>8347</v>
      </c>
      <c r="Q2740" s="11">
        <f t="shared" si="84"/>
        <v>42620.143564814818</v>
      </c>
      <c r="R2740" s="3">
        <f t="shared" si="85"/>
        <v>2016</v>
      </c>
    </row>
    <row r="2741" spans="1:18" ht="60" x14ac:dyDescent="0.25">
      <c r="A2741" s="3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10" t="s">
        <v>8317</v>
      </c>
      <c r="P2741" s="3" t="s">
        <v>8347</v>
      </c>
      <c r="Q2741" s="11">
        <f t="shared" si="84"/>
        <v>41719.887928240743</v>
      </c>
      <c r="R2741" s="3">
        <f t="shared" si="85"/>
        <v>2014</v>
      </c>
    </row>
    <row r="2742" spans="1:18" ht="45" x14ac:dyDescent="0.25">
      <c r="A2742" s="3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10" t="s">
        <v>8317</v>
      </c>
      <c r="P2742" s="3" t="s">
        <v>8347</v>
      </c>
      <c r="Q2742" s="11">
        <f t="shared" si="84"/>
        <v>42045.031851851847</v>
      </c>
      <c r="R2742" s="3">
        <f t="shared" si="85"/>
        <v>2015</v>
      </c>
    </row>
    <row r="2743" spans="1:18" ht="30" x14ac:dyDescent="0.25">
      <c r="A2743" s="3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10" t="s">
        <v>8320</v>
      </c>
      <c r="P2743" s="3" t="s">
        <v>8356</v>
      </c>
      <c r="Q2743" s="11">
        <f t="shared" si="84"/>
        <v>41911.657430555555</v>
      </c>
      <c r="R2743" s="3">
        <f t="shared" si="85"/>
        <v>2014</v>
      </c>
    </row>
    <row r="2744" spans="1:18" ht="45" x14ac:dyDescent="0.25">
      <c r="A2744" s="3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10" t="s">
        <v>8320</v>
      </c>
      <c r="P2744" s="3" t="s">
        <v>8356</v>
      </c>
      <c r="Q2744" s="11">
        <f t="shared" si="84"/>
        <v>41030.719756944447</v>
      </c>
      <c r="R2744" s="3">
        <f t="shared" si="85"/>
        <v>2012</v>
      </c>
    </row>
    <row r="2745" spans="1:18" ht="60" x14ac:dyDescent="0.25">
      <c r="A2745" s="3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10" t="s">
        <v>8320</v>
      </c>
      <c r="P2745" s="3" t="s">
        <v>8356</v>
      </c>
      <c r="Q2745" s="11">
        <f t="shared" si="84"/>
        <v>42632.328784722224</v>
      </c>
      <c r="R2745" s="3">
        <f t="shared" si="85"/>
        <v>2016</v>
      </c>
    </row>
    <row r="2746" spans="1:18" ht="60" x14ac:dyDescent="0.25">
      <c r="A2746" s="3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10" t="s">
        <v>8320</v>
      </c>
      <c r="P2746" s="3" t="s">
        <v>8356</v>
      </c>
      <c r="Q2746" s="11">
        <f t="shared" si="84"/>
        <v>40938.062476851854</v>
      </c>
      <c r="R2746" s="3">
        <f t="shared" si="85"/>
        <v>2012</v>
      </c>
    </row>
    <row r="2747" spans="1:18" ht="60" x14ac:dyDescent="0.25">
      <c r="A2747" s="3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10" t="s">
        <v>8320</v>
      </c>
      <c r="P2747" s="3" t="s">
        <v>8356</v>
      </c>
      <c r="Q2747" s="11">
        <f t="shared" si="84"/>
        <v>41044.988055555557</v>
      </c>
      <c r="R2747" s="3">
        <f t="shared" si="85"/>
        <v>2012</v>
      </c>
    </row>
    <row r="2748" spans="1:18" ht="60" x14ac:dyDescent="0.25">
      <c r="A2748" s="3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10" t="s">
        <v>8320</v>
      </c>
      <c r="P2748" s="3" t="s">
        <v>8356</v>
      </c>
      <c r="Q2748" s="11">
        <f t="shared" si="84"/>
        <v>41850.781377314815</v>
      </c>
      <c r="R2748" s="3">
        <f t="shared" si="85"/>
        <v>2014</v>
      </c>
    </row>
    <row r="2749" spans="1:18" ht="45" x14ac:dyDescent="0.25">
      <c r="A2749" s="3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10" t="s">
        <v>8320</v>
      </c>
      <c r="P2749" s="3" t="s">
        <v>8356</v>
      </c>
      <c r="Q2749" s="11">
        <f t="shared" si="84"/>
        <v>41044.64811342593</v>
      </c>
      <c r="R2749" s="3">
        <f t="shared" si="85"/>
        <v>2012</v>
      </c>
    </row>
    <row r="2750" spans="1:18" ht="45" x14ac:dyDescent="0.25">
      <c r="A2750" s="3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10" t="s">
        <v>8320</v>
      </c>
      <c r="P2750" s="3" t="s">
        <v>8356</v>
      </c>
      <c r="Q2750" s="11">
        <f t="shared" si="84"/>
        <v>42585.7106712963</v>
      </c>
      <c r="R2750" s="3">
        <f t="shared" si="85"/>
        <v>2016</v>
      </c>
    </row>
    <row r="2751" spans="1:18" ht="30" x14ac:dyDescent="0.25">
      <c r="A2751" s="3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10" t="s">
        <v>8320</v>
      </c>
      <c r="P2751" s="3" t="s">
        <v>8356</v>
      </c>
      <c r="Q2751" s="11">
        <f t="shared" si="84"/>
        <v>42068.799039351856</v>
      </c>
      <c r="R2751" s="3">
        <f t="shared" si="85"/>
        <v>2015</v>
      </c>
    </row>
    <row r="2752" spans="1:18" ht="45" x14ac:dyDescent="0.25">
      <c r="A2752" s="3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10" t="s">
        <v>8320</v>
      </c>
      <c r="P2752" s="3" t="s">
        <v>8356</v>
      </c>
      <c r="Q2752" s="11">
        <f t="shared" si="84"/>
        <v>41078.899826388886</v>
      </c>
      <c r="R2752" s="3">
        <f t="shared" si="85"/>
        <v>2012</v>
      </c>
    </row>
    <row r="2753" spans="1:18" ht="60" x14ac:dyDescent="0.25">
      <c r="A2753" s="3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10" t="s">
        <v>8320</v>
      </c>
      <c r="P2753" s="3" t="s">
        <v>8356</v>
      </c>
      <c r="Q2753" s="11">
        <f t="shared" si="84"/>
        <v>41747.887060185189</v>
      </c>
      <c r="R2753" s="3">
        <f t="shared" si="85"/>
        <v>2014</v>
      </c>
    </row>
    <row r="2754" spans="1:18" ht="60" x14ac:dyDescent="0.25">
      <c r="A2754" s="3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10" t="s">
        <v>8320</v>
      </c>
      <c r="P2754" s="3" t="s">
        <v>8356</v>
      </c>
      <c r="Q2754" s="11">
        <f t="shared" si="84"/>
        <v>40855.765092592592</v>
      </c>
      <c r="R2754" s="3">
        <f t="shared" si="85"/>
        <v>2011</v>
      </c>
    </row>
    <row r="2755" spans="1:18" ht="45" x14ac:dyDescent="0.25">
      <c r="A2755" s="3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10" t="s">
        <v>8320</v>
      </c>
      <c r="P2755" s="3" t="s">
        <v>8356</v>
      </c>
      <c r="Q2755" s="11">
        <f t="shared" ref="Q2755:Q2818" si="86">(((J2755/60)/60)/24)+DATE(1970,1,1)</f>
        <v>41117.900729166664</v>
      </c>
      <c r="R2755" s="3">
        <f t="shared" ref="R2755:R2818" si="87">YEAR(Q2755)</f>
        <v>2012</v>
      </c>
    </row>
    <row r="2756" spans="1:18" ht="45" x14ac:dyDescent="0.25">
      <c r="A2756" s="3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10" t="s">
        <v>8320</v>
      </c>
      <c r="P2756" s="3" t="s">
        <v>8356</v>
      </c>
      <c r="Q2756" s="11">
        <f t="shared" si="86"/>
        <v>41863.636006944449</v>
      </c>
      <c r="R2756" s="3">
        <f t="shared" si="87"/>
        <v>2014</v>
      </c>
    </row>
    <row r="2757" spans="1:18" ht="45" x14ac:dyDescent="0.25">
      <c r="A2757" s="3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10" t="s">
        <v>8320</v>
      </c>
      <c r="P2757" s="3" t="s">
        <v>8356</v>
      </c>
      <c r="Q2757" s="11">
        <f t="shared" si="86"/>
        <v>42072.790821759263</v>
      </c>
      <c r="R2757" s="3">
        <f t="shared" si="87"/>
        <v>2015</v>
      </c>
    </row>
    <row r="2758" spans="1:18" ht="45" x14ac:dyDescent="0.25">
      <c r="A2758" s="3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10" t="s">
        <v>8320</v>
      </c>
      <c r="P2758" s="3" t="s">
        <v>8356</v>
      </c>
      <c r="Q2758" s="11">
        <f t="shared" si="86"/>
        <v>41620.90047453704</v>
      </c>
      <c r="R2758" s="3">
        <f t="shared" si="87"/>
        <v>2013</v>
      </c>
    </row>
    <row r="2759" spans="1:18" ht="30" x14ac:dyDescent="0.25">
      <c r="A2759" s="3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10" t="s">
        <v>8320</v>
      </c>
      <c r="P2759" s="3" t="s">
        <v>8356</v>
      </c>
      <c r="Q2759" s="11">
        <f t="shared" si="86"/>
        <v>42573.65662037037</v>
      </c>
      <c r="R2759" s="3">
        <f t="shared" si="87"/>
        <v>2016</v>
      </c>
    </row>
    <row r="2760" spans="1:18" ht="60" x14ac:dyDescent="0.25">
      <c r="A2760" s="3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10" t="s">
        <v>8320</v>
      </c>
      <c r="P2760" s="3" t="s">
        <v>8356</v>
      </c>
      <c r="Q2760" s="11">
        <f t="shared" si="86"/>
        <v>42639.441932870366</v>
      </c>
      <c r="R2760" s="3">
        <f t="shared" si="87"/>
        <v>2016</v>
      </c>
    </row>
    <row r="2761" spans="1:18" ht="60" x14ac:dyDescent="0.25">
      <c r="A2761" s="3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10" t="s">
        <v>8320</v>
      </c>
      <c r="P2761" s="3" t="s">
        <v>8356</v>
      </c>
      <c r="Q2761" s="11">
        <f t="shared" si="86"/>
        <v>42524.36650462963</v>
      </c>
      <c r="R2761" s="3">
        <f t="shared" si="87"/>
        <v>2016</v>
      </c>
    </row>
    <row r="2762" spans="1:18" ht="60" x14ac:dyDescent="0.25">
      <c r="A2762" s="3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10" t="s">
        <v>8320</v>
      </c>
      <c r="P2762" s="3" t="s">
        <v>8356</v>
      </c>
      <c r="Q2762" s="11">
        <f t="shared" si="86"/>
        <v>41415.461319444446</v>
      </c>
      <c r="R2762" s="3">
        <f t="shared" si="87"/>
        <v>2013</v>
      </c>
    </row>
    <row r="2763" spans="1:18" ht="30" x14ac:dyDescent="0.25">
      <c r="A2763" s="3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10" t="s">
        <v>8320</v>
      </c>
      <c r="P2763" s="3" t="s">
        <v>8356</v>
      </c>
      <c r="Q2763" s="11">
        <f t="shared" si="86"/>
        <v>41247.063576388886</v>
      </c>
      <c r="R2763" s="3">
        <f t="shared" si="87"/>
        <v>2012</v>
      </c>
    </row>
    <row r="2764" spans="1:18" ht="45" x14ac:dyDescent="0.25">
      <c r="A2764" s="3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10" t="s">
        <v>8320</v>
      </c>
      <c r="P2764" s="3" t="s">
        <v>8356</v>
      </c>
      <c r="Q2764" s="11">
        <f t="shared" si="86"/>
        <v>40927.036979166667</v>
      </c>
      <c r="R2764" s="3">
        <f t="shared" si="87"/>
        <v>2012</v>
      </c>
    </row>
    <row r="2765" spans="1:18" ht="30" x14ac:dyDescent="0.25">
      <c r="A2765" s="3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10" t="s">
        <v>8320</v>
      </c>
      <c r="P2765" s="3" t="s">
        <v>8356</v>
      </c>
      <c r="Q2765" s="11">
        <f t="shared" si="86"/>
        <v>41373.579675925925</v>
      </c>
      <c r="R2765" s="3">
        <f t="shared" si="87"/>
        <v>2013</v>
      </c>
    </row>
    <row r="2766" spans="1:18" ht="60" x14ac:dyDescent="0.25">
      <c r="A2766" s="3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10" t="s">
        <v>8320</v>
      </c>
      <c r="P2766" s="3" t="s">
        <v>8356</v>
      </c>
      <c r="Q2766" s="11">
        <f t="shared" si="86"/>
        <v>41030.292025462964</v>
      </c>
      <c r="R2766" s="3">
        <f t="shared" si="87"/>
        <v>2012</v>
      </c>
    </row>
    <row r="2767" spans="1:18" ht="45" x14ac:dyDescent="0.25">
      <c r="A2767" s="3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10" t="s">
        <v>8320</v>
      </c>
      <c r="P2767" s="3" t="s">
        <v>8356</v>
      </c>
      <c r="Q2767" s="11">
        <f t="shared" si="86"/>
        <v>41194.579027777778</v>
      </c>
      <c r="R2767" s="3">
        <f t="shared" si="87"/>
        <v>2012</v>
      </c>
    </row>
    <row r="2768" spans="1:18" ht="60" x14ac:dyDescent="0.25">
      <c r="A2768" s="3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10" t="s">
        <v>8320</v>
      </c>
      <c r="P2768" s="3" t="s">
        <v>8356</v>
      </c>
      <c r="Q2768" s="11">
        <f t="shared" si="86"/>
        <v>40736.668032407404</v>
      </c>
      <c r="R2768" s="3">
        <f t="shared" si="87"/>
        <v>2011</v>
      </c>
    </row>
    <row r="2769" spans="1:18" ht="45" x14ac:dyDescent="0.25">
      <c r="A2769" s="3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10" t="s">
        <v>8320</v>
      </c>
      <c r="P2769" s="3" t="s">
        <v>8356</v>
      </c>
      <c r="Q2769" s="11">
        <f t="shared" si="86"/>
        <v>42172.958912037036</v>
      </c>
      <c r="R2769" s="3">
        <f t="shared" si="87"/>
        <v>2015</v>
      </c>
    </row>
    <row r="2770" spans="1:18" ht="45" x14ac:dyDescent="0.25">
      <c r="A2770" s="3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10" t="s">
        <v>8320</v>
      </c>
      <c r="P2770" s="3" t="s">
        <v>8356</v>
      </c>
      <c r="Q2770" s="11">
        <f t="shared" si="86"/>
        <v>40967.614849537036</v>
      </c>
      <c r="R2770" s="3">
        <f t="shared" si="87"/>
        <v>2012</v>
      </c>
    </row>
    <row r="2771" spans="1:18" ht="45" x14ac:dyDescent="0.25">
      <c r="A2771" s="3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10" t="s">
        <v>8320</v>
      </c>
      <c r="P2771" s="3" t="s">
        <v>8356</v>
      </c>
      <c r="Q2771" s="11">
        <f t="shared" si="86"/>
        <v>41745.826273148145</v>
      </c>
      <c r="R2771" s="3">
        <f t="shared" si="87"/>
        <v>2014</v>
      </c>
    </row>
    <row r="2772" spans="1:18" ht="60" x14ac:dyDescent="0.25">
      <c r="A2772" s="3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10" t="s">
        <v>8320</v>
      </c>
      <c r="P2772" s="3" t="s">
        <v>8356</v>
      </c>
      <c r="Q2772" s="11">
        <f t="shared" si="86"/>
        <v>41686.705208333333</v>
      </c>
      <c r="R2772" s="3">
        <f t="shared" si="87"/>
        <v>2014</v>
      </c>
    </row>
    <row r="2773" spans="1:18" ht="60" x14ac:dyDescent="0.25">
      <c r="A2773" s="3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10" t="s">
        <v>8320</v>
      </c>
      <c r="P2773" s="3" t="s">
        <v>8356</v>
      </c>
      <c r="Q2773" s="11">
        <f t="shared" si="86"/>
        <v>41257.531712962962</v>
      </c>
      <c r="R2773" s="3">
        <f t="shared" si="87"/>
        <v>2012</v>
      </c>
    </row>
    <row r="2774" spans="1:18" ht="45" x14ac:dyDescent="0.25">
      <c r="A2774" s="3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10" t="s">
        <v>8320</v>
      </c>
      <c r="P2774" s="3" t="s">
        <v>8356</v>
      </c>
      <c r="Q2774" s="11">
        <f t="shared" si="86"/>
        <v>41537.869143518517</v>
      </c>
      <c r="R2774" s="3">
        <f t="shared" si="87"/>
        <v>2013</v>
      </c>
    </row>
    <row r="2775" spans="1:18" ht="45" x14ac:dyDescent="0.25">
      <c r="A2775" s="3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10" t="s">
        <v>8320</v>
      </c>
      <c r="P2775" s="3" t="s">
        <v>8356</v>
      </c>
      <c r="Q2775" s="11">
        <f t="shared" si="86"/>
        <v>42474.86482638889</v>
      </c>
      <c r="R2775" s="3">
        <f t="shared" si="87"/>
        <v>2016</v>
      </c>
    </row>
    <row r="2776" spans="1:18" ht="60" x14ac:dyDescent="0.25">
      <c r="A2776" s="3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10" t="s">
        <v>8320</v>
      </c>
      <c r="P2776" s="3" t="s">
        <v>8356</v>
      </c>
      <c r="Q2776" s="11">
        <f t="shared" si="86"/>
        <v>41311.126481481479</v>
      </c>
      <c r="R2776" s="3">
        <f t="shared" si="87"/>
        <v>2013</v>
      </c>
    </row>
    <row r="2777" spans="1:18" ht="45" x14ac:dyDescent="0.25">
      <c r="A2777" s="3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10" t="s">
        <v>8320</v>
      </c>
      <c r="P2777" s="3" t="s">
        <v>8356</v>
      </c>
      <c r="Q2777" s="11">
        <f t="shared" si="86"/>
        <v>40863.013356481482</v>
      </c>
      <c r="R2777" s="3">
        <f t="shared" si="87"/>
        <v>2011</v>
      </c>
    </row>
    <row r="2778" spans="1:18" ht="60" x14ac:dyDescent="0.25">
      <c r="A2778" s="3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10" t="s">
        <v>8320</v>
      </c>
      <c r="P2778" s="3" t="s">
        <v>8356</v>
      </c>
      <c r="Q2778" s="11">
        <f t="shared" si="86"/>
        <v>42136.297175925924</v>
      </c>
      <c r="R2778" s="3">
        <f t="shared" si="87"/>
        <v>2015</v>
      </c>
    </row>
    <row r="2779" spans="1:18" ht="60" x14ac:dyDescent="0.25">
      <c r="A2779" s="3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10" t="s">
        <v>8320</v>
      </c>
      <c r="P2779" s="3" t="s">
        <v>8356</v>
      </c>
      <c r="Q2779" s="11">
        <f t="shared" si="86"/>
        <v>42172.669027777782</v>
      </c>
      <c r="R2779" s="3">
        <f t="shared" si="87"/>
        <v>2015</v>
      </c>
    </row>
    <row r="2780" spans="1:18" ht="60" x14ac:dyDescent="0.25">
      <c r="A2780" s="3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10" t="s">
        <v>8320</v>
      </c>
      <c r="P2780" s="3" t="s">
        <v>8356</v>
      </c>
      <c r="Q2780" s="11">
        <f t="shared" si="86"/>
        <v>41846.978078703702</v>
      </c>
      <c r="R2780" s="3">
        <f t="shared" si="87"/>
        <v>2014</v>
      </c>
    </row>
    <row r="2781" spans="1:18" ht="45" x14ac:dyDescent="0.25">
      <c r="A2781" s="3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10" t="s">
        <v>8320</v>
      </c>
      <c r="P2781" s="3" t="s">
        <v>8356</v>
      </c>
      <c r="Q2781" s="11">
        <f t="shared" si="86"/>
        <v>42300.585891203707</v>
      </c>
      <c r="R2781" s="3">
        <f t="shared" si="87"/>
        <v>2015</v>
      </c>
    </row>
    <row r="2782" spans="1:18" ht="45" x14ac:dyDescent="0.25">
      <c r="A2782" s="3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10" t="s">
        <v>8320</v>
      </c>
      <c r="P2782" s="3" t="s">
        <v>8356</v>
      </c>
      <c r="Q2782" s="11">
        <f t="shared" si="86"/>
        <v>42774.447777777779</v>
      </c>
      <c r="R2782" s="3">
        <f t="shared" si="87"/>
        <v>2017</v>
      </c>
    </row>
    <row r="2783" spans="1:18" ht="45" x14ac:dyDescent="0.25">
      <c r="A2783" s="3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10" t="s">
        <v>8315</v>
      </c>
      <c r="P2783" s="3" t="s">
        <v>8316</v>
      </c>
      <c r="Q2783" s="11">
        <f t="shared" si="86"/>
        <v>42018.94159722222</v>
      </c>
      <c r="R2783" s="3">
        <f t="shared" si="87"/>
        <v>2015</v>
      </c>
    </row>
    <row r="2784" spans="1:18" ht="45" x14ac:dyDescent="0.25">
      <c r="A2784" s="3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10" t="s">
        <v>8315</v>
      </c>
      <c r="P2784" s="3" t="s">
        <v>8316</v>
      </c>
      <c r="Q2784" s="11">
        <f t="shared" si="86"/>
        <v>42026.924976851849</v>
      </c>
      <c r="R2784" s="3">
        <f t="shared" si="87"/>
        <v>2015</v>
      </c>
    </row>
    <row r="2785" spans="1:18" ht="60" x14ac:dyDescent="0.25">
      <c r="A2785" s="3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10" t="s">
        <v>8315</v>
      </c>
      <c r="P2785" s="3" t="s">
        <v>8316</v>
      </c>
      <c r="Q2785" s="11">
        <f t="shared" si="86"/>
        <v>42103.535254629634</v>
      </c>
      <c r="R2785" s="3">
        <f t="shared" si="87"/>
        <v>2015</v>
      </c>
    </row>
    <row r="2786" spans="1:18" ht="45" x14ac:dyDescent="0.25">
      <c r="A2786" s="3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10" t="s">
        <v>8315</v>
      </c>
      <c r="P2786" s="3" t="s">
        <v>8316</v>
      </c>
      <c r="Q2786" s="11">
        <f t="shared" si="86"/>
        <v>41920.787534722222</v>
      </c>
      <c r="R2786" s="3">
        <f t="shared" si="87"/>
        <v>2014</v>
      </c>
    </row>
    <row r="2787" spans="1:18" ht="45" x14ac:dyDescent="0.25">
      <c r="A2787" s="3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10" t="s">
        <v>8315</v>
      </c>
      <c r="P2787" s="3" t="s">
        <v>8316</v>
      </c>
      <c r="Q2787" s="11">
        <f t="shared" si="86"/>
        <v>42558.189432870371</v>
      </c>
      <c r="R2787" s="3">
        <f t="shared" si="87"/>
        <v>2016</v>
      </c>
    </row>
    <row r="2788" spans="1:18" ht="30" x14ac:dyDescent="0.25">
      <c r="A2788" s="3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10" t="s">
        <v>8315</v>
      </c>
      <c r="P2788" s="3" t="s">
        <v>8316</v>
      </c>
      <c r="Q2788" s="11">
        <f t="shared" si="86"/>
        <v>41815.569212962961</v>
      </c>
      <c r="R2788" s="3">
        <f t="shared" si="87"/>
        <v>2014</v>
      </c>
    </row>
    <row r="2789" spans="1:18" ht="60" x14ac:dyDescent="0.25">
      <c r="A2789" s="3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10" t="s">
        <v>8315</v>
      </c>
      <c r="P2789" s="3" t="s">
        <v>8316</v>
      </c>
      <c r="Q2789" s="11">
        <f t="shared" si="86"/>
        <v>41808.198518518519</v>
      </c>
      <c r="R2789" s="3">
        <f t="shared" si="87"/>
        <v>2014</v>
      </c>
    </row>
    <row r="2790" spans="1:18" ht="45" x14ac:dyDescent="0.25">
      <c r="A2790" s="3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10" t="s">
        <v>8315</v>
      </c>
      <c r="P2790" s="3" t="s">
        <v>8316</v>
      </c>
      <c r="Q2790" s="11">
        <f t="shared" si="86"/>
        <v>42550.701886574068</v>
      </c>
      <c r="R2790" s="3">
        <f t="shared" si="87"/>
        <v>2016</v>
      </c>
    </row>
    <row r="2791" spans="1:18" ht="30" x14ac:dyDescent="0.25">
      <c r="A2791" s="3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10" t="s">
        <v>8315</v>
      </c>
      <c r="P2791" s="3" t="s">
        <v>8316</v>
      </c>
      <c r="Q2791" s="11">
        <f t="shared" si="86"/>
        <v>42056.013124999998</v>
      </c>
      <c r="R2791" s="3">
        <f t="shared" si="87"/>
        <v>2015</v>
      </c>
    </row>
    <row r="2792" spans="1:18" ht="60" x14ac:dyDescent="0.25">
      <c r="A2792" s="3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10" t="s">
        <v>8315</v>
      </c>
      <c r="P2792" s="3" t="s">
        <v>8316</v>
      </c>
      <c r="Q2792" s="11">
        <f t="shared" si="86"/>
        <v>42016.938692129625</v>
      </c>
      <c r="R2792" s="3">
        <f t="shared" si="87"/>
        <v>2015</v>
      </c>
    </row>
    <row r="2793" spans="1:18" ht="60" x14ac:dyDescent="0.25">
      <c r="A2793" s="3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10" t="s">
        <v>8315</v>
      </c>
      <c r="P2793" s="3" t="s">
        <v>8316</v>
      </c>
      <c r="Q2793" s="11">
        <f t="shared" si="86"/>
        <v>42591.899988425925</v>
      </c>
      <c r="R2793" s="3">
        <f t="shared" si="87"/>
        <v>2016</v>
      </c>
    </row>
    <row r="2794" spans="1:18" ht="45" x14ac:dyDescent="0.25">
      <c r="A2794" s="3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10" t="s">
        <v>8315</v>
      </c>
      <c r="P2794" s="3" t="s">
        <v>8316</v>
      </c>
      <c r="Q2794" s="11">
        <f t="shared" si="86"/>
        <v>42183.231006944443</v>
      </c>
      <c r="R2794" s="3">
        <f t="shared" si="87"/>
        <v>2015</v>
      </c>
    </row>
    <row r="2795" spans="1:18" ht="60" x14ac:dyDescent="0.25">
      <c r="A2795" s="3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10" t="s">
        <v>8315</v>
      </c>
      <c r="P2795" s="3" t="s">
        <v>8316</v>
      </c>
      <c r="Q2795" s="11">
        <f t="shared" si="86"/>
        <v>42176.419039351851</v>
      </c>
      <c r="R2795" s="3">
        <f t="shared" si="87"/>
        <v>2015</v>
      </c>
    </row>
    <row r="2796" spans="1:18" ht="60" x14ac:dyDescent="0.25">
      <c r="A2796" s="3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10" t="s">
        <v>8315</v>
      </c>
      <c r="P2796" s="3" t="s">
        <v>8316</v>
      </c>
      <c r="Q2796" s="11">
        <f t="shared" si="86"/>
        <v>42416.691655092596</v>
      </c>
      <c r="R2796" s="3">
        <f t="shared" si="87"/>
        <v>2016</v>
      </c>
    </row>
    <row r="2797" spans="1:18" ht="45" x14ac:dyDescent="0.25">
      <c r="A2797" s="3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10" t="s">
        <v>8315</v>
      </c>
      <c r="P2797" s="3" t="s">
        <v>8316</v>
      </c>
      <c r="Q2797" s="11">
        <f t="shared" si="86"/>
        <v>41780.525937500002</v>
      </c>
      <c r="R2797" s="3">
        <f t="shared" si="87"/>
        <v>2014</v>
      </c>
    </row>
    <row r="2798" spans="1:18" ht="45" x14ac:dyDescent="0.25">
      <c r="A2798" s="3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10" t="s">
        <v>8315</v>
      </c>
      <c r="P2798" s="3" t="s">
        <v>8316</v>
      </c>
      <c r="Q2798" s="11">
        <f t="shared" si="86"/>
        <v>41795.528101851851</v>
      </c>
      <c r="R2798" s="3">
        <f t="shared" si="87"/>
        <v>2014</v>
      </c>
    </row>
    <row r="2799" spans="1:18" ht="45" x14ac:dyDescent="0.25">
      <c r="A2799" s="3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10" t="s">
        <v>8315</v>
      </c>
      <c r="P2799" s="3" t="s">
        <v>8316</v>
      </c>
      <c r="Q2799" s="11">
        <f t="shared" si="86"/>
        <v>41798.94027777778</v>
      </c>
      <c r="R2799" s="3">
        <f t="shared" si="87"/>
        <v>2014</v>
      </c>
    </row>
    <row r="2800" spans="1:18" ht="60" x14ac:dyDescent="0.25">
      <c r="A2800" s="3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10" t="s">
        <v>8315</v>
      </c>
      <c r="P2800" s="3" t="s">
        <v>8316</v>
      </c>
      <c r="Q2800" s="11">
        <f t="shared" si="86"/>
        <v>42201.675011574072</v>
      </c>
      <c r="R2800" s="3">
        <f t="shared" si="87"/>
        <v>2015</v>
      </c>
    </row>
    <row r="2801" spans="1:18" ht="60" x14ac:dyDescent="0.25">
      <c r="A2801" s="3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10" t="s">
        <v>8315</v>
      </c>
      <c r="P2801" s="3" t="s">
        <v>8316</v>
      </c>
      <c r="Q2801" s="11">
        <f t="shared" si="86"/>
        <v>42507.264699074076</v>
      </c>
      <c r="R2801" s="3">
        <f t="shared" si="87"/>
        <v>2016</v>
      </c>
    </row>
    <row r="2802" spans="1:18" ht="45" x14ac:dyDescent="0.25">
      <c r="A2802" s="3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10" t="s">
        <v>8315</v>
      </c>
      <c r="P2802" s="3" t="s">
        <v>8316</v>
      </c>
      <c r="Q2802" s="11">
        <f t="shared" si="86"/>
        <v>41948.552847222221</v>
      </c>
      <c r="R2802" s="3">
        <f t="shared" si="87"/>
        <v>2014</v>
      </c>
    </row>
    <row r="2803" spans="1:18" ht="45" x14ac:dyDescent="0.25">
      <c r="A2803" s="3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10" t="s">
        <v>8315</v>
      </c>
      <c r="P2803" s="3" t="s">
        <v>8316</v>
      </c>
      <c r="Q2803" s="11">
        <f t="shared" si="86"/>
        <v>41900.243159722224</v>
      </c>
      <c r="R2803" s="3">
        <f t="shared" si="87"/>
        <v>2014</v>
      </c>
    </row>
    <row r="2804" spans="1:18" ht="60" x14ac:dyDescent="0.25">
      <c r="A2804" s="3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10" t="s">
        <v>8315</v>
      </c>
      <c r="P2804" s="3" t="s">
        <v>8316</v>
      </c>
      <c r="Q2804" s="11">
        <f t="shared" si="86"/>
        <v>42192.64707175926</v>
      </c>
      <c r="R2804" s="3">
        <f t="shared" si="87"/>
        <v>2015</v>
      </c>
    </row>
    <row r="2805" spans="1:18" ht="60" x14ac:dyDescent="0.25">
      <c r="A2805" s="3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10" t="s">
        <v>8315</v>
      </c>
      <c r="P2805" s="3" t="s">
        <v>8316</v>
      </c>
      <c r="Q2805" s="11">
        <f t="shared" si="86"/>
        <v>42158.065694444449</v>
      </c>
      <c r="R2805" s="3">
        <f t="shared" si="87"/>
        <v>2015</v>
      </c>
    </row>
    <row r="2806" spans="1:18" ht="60" x14ac:dyDescent="0.25">
      <c r="A2806" s="3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10" t="s">
        <v>8315</v>
      </c>
      <c r="P2806" s="3" t="s">
        <v>8316</v>
      </c>
      <c r="Q2806" s="11">
        <f t="shared" si="86"/>
        <v>41881.453587962962</v>
      </c>
      <c r="R2806" s="3">
        <f t="shared" si="87"/>
        <v>2014</v>
      </c>
    </row>
    <row r="2807" spans="1:18" ht="60" x14ac:dyDescent="0.25">
      <c r="A2807" s="3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10" t="s">
        <v>8315</v>
      </c>
      <c r="P2807" s="3" t="s">
        <v>8316</v>
      </c>
      <c r="Q2807" s="11">
        <f t="shared" si="86"/>
        <v>42213.505474537036</v>
      </c>
      <c r="R2807" s="3">
        <f t="shared" si="87"/>
        <v>2015</v>
      </c>
    </row>
    <row r="2808" spans="1:18" ht="45" x14ac:dyDescent="0.25">
      <c r="A2808" s="3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10" t="s">
        <v>8315</v>
      </c>
      <c r="P2808" s="3" t="s">
        <v>8316</v>
      </c>
      <c r="Q2808" s="11">
        <f t="shared" si="86"/>
        <v>42185.267245370371</v>
      </c>
      <c r="R2808" s="3">
        <f t="shared" si="87"/>
        <v>2015</v>
      </c>
    </row>
    <row r="2809" spans="1:18" ht="30" x14ac:dyDescent="0.25">
      <c r="A2809" s="3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10" t="s">
        <v>8315</v>
      </c>
      <c r="P2809" s="3" t="s">
        <v>8316</v>
      </c>
      <c r="Q2809" s="11">
        <f t="shared" si="86"/>
        <v>42154.873124999998</v>
      </c>
      <c r="R2809" s="3">
        <f t="shared" si="87"/>
        <v>2015</v>
      </c>
    </row>
    <row r="2810" spans="1:18" ht="60" x14ac:dyDescent="0.25">
      <c r="A2810" s="3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10" t="s">
        <v>8315</v>
      </c>
      <c r="P2810" s="3" t="s">
        <v>8316</v>
      </c>
      <c r="Q2810" s="11">
        <f t="shared" si="86"/>
        <v>42208.84646990741</v>
      </c>
      <c r="R2810" s="3">
        <f t="shared" si="87"/>
        <v>2015</v>
      </c>
    </row>
    <row r="2811" spans="1:18" ht="60" x14ac:dyDescent="0.25">
      <c r="A2811" s="3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10" t="s">
        <v>8315</v>
      </c>
      <c r="P2811" s="3" t="s">
        <v>8316</v>
      </c>
      <c r="Q2811" s="11">
        <f t="shared" si="86"/>
        <v>42451.496817129635</v>
      </c>
      <c r="R2811" s="3">
        <f t="shared" si="87"/>
        <v>2016</v>
      </c>
    </row>
    <row r="2812" spans="1:18" ht="45" x14ac:dyDescent="0.25">
      <c r="A2812" s="3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10" t="s">
        <v>8315</v>
      </c>
      <c r="P2812" s="3" t="s">
        <v>8316</v>
      </c>
      <c r="Q2812" s="11">
        <f t="shared" si="86"/>
        <v>41759.13962962963</v>
      </c>
      <c r="R2812" s="3">
        <f t="shared" si="87"/>
        <v>2014</v>
      </c>
    </row>
    <row r="2813" spans="1:18" ht="45" x14ac:dyDescent="0.25">
      <c r="A2813" s="3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10" t="s">
        <v>8315</v>
      </c>
      <c r="P2813" s="3" t="s">
        <v>8316</v>
      </c>
      <c r="Q2813" s="11">
        <f t="shared" si="86"/>
        <v>42028.496562500004</v>
      </c>
      <c r="R2813" s="3">
        <f t="shared" si="87"/>
        <v>2015</v>
      </c>
    </row>
    <row r="2814" spans="1:18" ht="45" x14ac:dyDescent="0.25">
      <c r="A2814" s="3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10" t="s">
        <v>8315</v>
      </c>
      <c r="P2814" s="3" t="s">
        <v>8316</v>
      </c>
      <c r="Q2814" s="11">
        <f t="shared" si="86"/>
        <v>42054.74418981481</v>
      </c>
      <c r="R2814" s="3">
        <f t="shared" si="87"/>
        <v>2015</v>
      </c>
    </row>
    <row r="2815" spans="1:18" ht="45" x14ac:dyDescent="0.25">
      <c r="A2815" s="3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10" t="s">
        <v>8315</v>
      </c>
      <c r="P2815" s="3" t="s">
        <v>8316</v>
      </c>
      <c r="Q2815" s="11">
        <f t="shared" si="86"/>
        <v>42693.742604166662</v>
      </c>
      <c r="R2815" s="3">
        <f t="shared" si="87"/>
        <v>2016</v>
      </c>
    </row>
    <row r="2816" spans="1:18" ht="45" x14ac:dyDescent="0.25">
      <c r="A2816" s="3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10" t="s">
        <v>8315</v>
      </c>
      <c r="P2816" s="3" t="s">
        <v>8316</v>
      </c>
      <c r="Q2816" s="11">
        <f t="shared" si="86"/>
        <v>42103.399479166663</v>
      </c>
      <c r="R2816" s="3">
        <f t="shared" si="87"/>
        <v>2015</v>
      </c>
    </row>
    <row r="2817" spans="1:18" ht="45" x14ac:dyDescent="0.25">
      <c r="A2817" s="3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10" t="s">
        <v>8315</v>
      </c>
      <c r="P2817" s="3" t="s">
        <v>8316</v>
      </c>
      <c r="Q2817" s="11">
        <f t="shared" si="86"/>
        <v>42559.776724537034</v>
      </c>
      <c r="R2817" s="3">
        <f t="shared" si="87"/>
        <v>2016</v>
      </c>
    </row>
    <row r="2818" spans="1:18" ht="45" x14ac:dyDescent="0.25">
      <c r="A2818" s="3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10" t="s">
        <v>8315</v>
      </c>
      <c r="P2818" s="3" t="s">
        <v>8316</v>
      </c>
      <c r="Q2818" s="11">
        <f t="shared" si="86"/>
        <v>42188.467499999999</v>
      </c>
      <c r="R2818" s="3">
        <f t="shared" si="87"/>
        <v>2015</v>
      </c>
    </row>
    <row r="2819" spans="1:18" ht="60" x14ac:dyDescent="0.25">
      <c r="A2819" s="3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10" t="s">
        <v>8315</v>
      </c>
      <c r="P2819" s="3" t="s">
        <v>8316</v>
      </c>
      <c r="Q2819" s="11">
        <f t="shared" ref="Q2819:Q2882" si="88">(((J2819/60)/60)/24)+DATE(1970,1,1)</f>
        <v>42023.634976851856</v>
      </c>
      <c r="R2819" s="3">
        <f t="shared" ref="R2819:R2882" si="89">YEAR(Q2819)</f>
        <v>2015</v>
      </c>
    </row>
    <row r="2820" spans="1:18" ht="45" x14ac:dyDescent="0.25">
      <c r="A2820" s="3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10" t="s">
        <v>8315</v>
      </c>
      <c r="P2820" s="3" t="s">
        <v>8316</v>
      </c>
      <c r="Q2820" s="11">
        <f t="shared" si="88"/>
        <v>42250.598217592589</v>
      </c>
      <c r="R2820" s="3">
        <f t="shared" si="89"/>
        <v>2015</v>
      </c>
    </row>
    <row r="2821" spans="1:18" ht="60" x14ac:dyDescent="0.25">
      <c r="A2821" s="3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10" t="s">
        <v>8315</v>
      </c>
      <c r="P2821" s="3" t="s">
        <v>8316</v>
      </c>
      <c r="Q2821" s="11">
        <f t="shared" si="88"/>
        <v>42139.525567129633</v>
      </c>
      <c r="R2821" s="3">
        <f t="shared" si="89"/>
        <v>2015</v>
      </c>
    </row>
    <row r="2822" spans="1:18" ht="60" x14ac:dyDescent="0.25">
      <c r="A2822" s="3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10" t="s">
        <v>8315</v>
      </c>
      <c r="P2822" s="3" t="s">
        <v>8316</v>
      </c>
      <c r="Q2822" s="11">
        <f t="shared" si="88"/>
        <v>42401.610983796301</v>
      </c>
      <c r="R2822" s="3">
        <f t="shared" si="89"/>
        <v>2016</v>
      </c>
    </row>
    <row r="2823" spans="1:18" ht="60" x14ac:dyDescent="0.25">
      <c r="A2823" s="3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10" t="s">
        <v>8315</v>
      </c>
      <c r="P2823" s="3" t="s">
        <v>8316</v>
      </c>
      <c r="Q2823" s="11">
        <f t="shared" si="88"/>
        <v>41875.922858796301</v>
      </c>
      <c r="R2823" s="3">
        <f t="shared" si="89"/>
        <v>2014</v>
      </c>
    </row>
    <row r="2824" spans="1:18" ht="60" x14ac:dyDescent="0.25">
      <c r="A2824" s="3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10" t="s">
        <v>8315</v>
      </c>
      <c r="P2824" s="3" t="s">
        <v>8316</v>
      </c>
      <c r="Q2824" s="11">
        <f t="shared" si="88"/>
        <v>42060.683935185181</v>
      </c>
      <c r="R2824" s="3">
        <f t="shared" si="89"/>
        <v>2015</v>
      </c>
    </row>
    <row r="2825" spans="1:18" ht="60" x14ac:dyDescent="0.25">
      <c r="A2825" s="3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10" t="s">
        <v>8315</v>
      </c>
      <c r="P2825" s="3" t="s">
        <v>8316</v>
      </c>
      <c r="Q2825" s="11">
        <f t="shared" si="88"/>
        <v>42067.011643518519</v>
      </c>
      <c r="R2825" s="3">
        <f t="shared" si="89"/>
        <v>2015</v>
      </c>
    </row>
    <row r="2826" spans="1:18" ht="45" x14ac:dyDescent="0.25">
      <c r="A2826" s="3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10" t="s">
        <v>8315</v>
      </c>
      <c r="P2826" s="3" t="s">
        <v>8316</v>
      </c>
      <c r="Q2826" s="11">
        <f t="shared" si="88"/>
        <v>42136.270787037036</v>
      </c>
      <c r="R2826" s="3">
        <f t="shared" si="89"/>
        <v>2015</v>
      </c>
    </row>
    <row r="2827" spans="1:18" ht="60" x14ac:dyDescent="0.25">
      <c r="A2827" s="3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10" t="s">
        <v>8315</v>
      </c>
      <c r="P2827" s="3" t="s">
        <v>8316</v>
      </c>
      <c r="Q2827" s="11">
        <f t="shared" si="88"/>
        <v>42312.792662037042</v>
      </c>
      <c r="R2827" s="3">
        <f t="shared" si="89"/>
        <v>2015</v>
      </c>
    </row>
    <row r="2828" spans="1:18" ht="60" x14ac:dyDescent="0.25">
      <c r="A2828" s="3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10" t="s">
        <v>8315</v>
      </c>
      <c r="P2828" s="3" t="s">
        <v>8316</v>
      </c>
      <c r="Q2828" s="11">
        <f t="shared" si="88"/>
        <v>42171.034861111111</v>
      </c>
      <c r="R2828" s="3">
        <f t="shared" si="89"/>
        <v>2015</v>
      </c>
    </row>
    <row r="2829" spans="1:18" ht="60" x14ac:dyDescent="0.25">
      <c r="A2829" s="3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10" t="s">
        <v>8315</v>
      </c>
      <c r="P2829" s="3" t="s">
        <v>8316</v>
      </c>
      <c r="Q2829" s="11">
        <f t="shared" si="88"/>
        <v>42494.683634259258</v>
      </c>
      <c r="R2829" s="3">
        <f t="shared" si="89"/>
        <v>2016</v>
      </c>
    </row>
    <row r="2830" spans="1:18" ht="60" x14ac:dyDescent="0.25">
      <c r="A2830" s="3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10" t="s">
        <v>8315</v>
      </c>
      <c r="P2830" s="3" t="s">
        <v>8316</v>
      </c>
      <c r="Q2830" s="11">
        <f t="shared" si="88"/>
        <v>42254.264687499999</v>
      </c>
      <c r="R2830" s="3">
        <f t="shared" si="89"/>
        <v>2015</v>
      </c>
    </row>
    <row r="2831" spans="1:18" ht="60" x14ac:dyDescent="0.25">
      <c r="A2831" s="3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10" t="s">
        <v>8315</v>
      </c>
      <c r="P2831" s="3" t="s">
        <v>8316</v>
      </c>
      <c r="Q2831" s="11">
        <f t="shared" si="88"/>
        <v>42495.434236111112</v>
      </c>
      <c r="R2831" s="3">
        <f t="shared" si="89"/>
        <v>2016</v>
      </c>
    </row>
    <row r="2832" spans="1:18" ht="45" x14ac:dyDescent="0.25">
      <c r="A2832" s="3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10" t="s">
        <v>8315</v>
      </c>
      <c r="P2832" s="3" t="s">
        <v>8316</v>
      </c>
      <c r="Q2832" s="11">
        <f t="shared" si="88"/>
        <v>41758.839675925927</v>
      </c>
      <c r="R2832" s="3">
        <f t="shared" si="89"/>
        <v>2014</v>
      </c>
    </row>
    <row r="2833" spans="1:18" ht="45" x14ac:dyDescent="0.25">
      <c r="A2833" s="3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10" t="s">
        <v>8315</v>
      </c>
      <c r="P2833" s="3" t="s">
        <v>8316</v>
      </c>
      <c r="Q2833" s="11">
        <f t="shared" si="88"/>
        <v>42171.824884259258</v>
      </c>
      <c r="R2833" s="3">
        <f t="shared" si="89"/>
        <v>2015</v>
      </c>
    </row>
    <row r="2834" spans="1:18" ht="60" x14ac:dyDescent="0.25">
      <c r="A2834" s="3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10" t="s">
        <v>8315</v>
      </c>
      <c r="P2834" s="3" t="s">
        <v>8316</v>
      </c>
      <c r="Q2834" s="11">
        <f t="shared" si="88"/>
        <v>41938.709421296298</v>
      </c>
      <c r="R2834" s="3">
        <f t="shared" si="89"/>
        <v>2014</v>
      </c>
    </row>
    <row r="2835" spans="1:18" x14ac:dyDescent="0.25">
      <c r="A2835" s="3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10" t="s">
        <v>8315</v>
      </c>
      <c r="P2835" s="3" t="s">
        <v>8316</v>
      </c>
      <c r="Q2835" s="11">
        <f t="shared" si="88"/>
        <v>42268.127696759257</v>
      </c>
      <c r="R2835" s="3">
        <f t="shared" si="89"/>
        <v>2015</v>
      </c>
    </row>
    <row r="2836" spans="1:18" ht="45" x14ac:dyDescent="0.25">
      <c r="A2836" s="3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10" t="s">
        <v>8315</v>
      </c>
      <c r="P2836" s="3" t="s">
        <v>8316</v>
      </c>
      <c r="Q2836" s="11">
        <f t="shared" si="88"/>
        <v>42019.959837962961</v>
      </c>
      <c r="R2836" s="3">
        <f t="shared" si="89"/>
        <v>2015</v>
      </c>
    </row>
    <row r="2837" spans="1:18" ht="45" x14ac:dyDescent="0.25">
      <c r="A2837" s="3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10" t="s">
        <v>8315</v>
      </c>
      <c r="P2837" s="3" t="s">
        <v>8316</v>
      </c>
      <c r="Q2837" s="11">
        <f t="shared" si="88"/>
        <v>42313.703900462962</v>
      </c>
      <c r="R2837" s="3">
        <f t="shared" si="89"/>
        <v>2015</v>
      </c>
    </row>
    <row r="2838" spans="1:18" ht="60" x14ac:dyDescent="0.25">
      <c r="A2838" s="3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10" t="s">
        <v>8315</v>
      </c>
      <c r="P2838" s="3" t="s">
        <v>8316</v>
      </c>
      <c r="Q2838" s="11">
        <f t="shared" si="88"/>
        <v>42746.261782407411</v>
      </c>
      <c r="R2838" s="3">
        <f t="shared" si="89"/>
        <v>2017</v>
      </c>
    </row>
    <row r="2839" spans="1:18" ht="60" x14ac:dyDescent="0.25">
      <c r="A2839" s="3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10" t="s">
        <v>8315</v>
      </c>
      <c r="P2839" s="3" t="s">
        <v>8316</v>
      </c>
      <c r="Q2839" s="11">
        <f t="shared" si="88"/>
        <v>42307.908379629633</v>
      </c>
      <c r="R2839" s="3">
        <f t="shared" si="89"/>
        <v>2015</v>
      </c>
    </row>
    <row r="2840" spans="1:18" ht="45" x14ac:dyDescent="0.25">
      <c r="A2840" s="3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10" t="s">
        <v>8315</v>
      </c>
      <c r="P2840" s="3" t="s">
        <v>8316</v>
      </c>
      <c r="Q2840" s="11">
        <f t="shared" si="88"/>
        <v>41842.607592592591</v>
      </c>
      <c r="R2840" s="3">
        <f t="shared" si="89"/>
        <v>2014</v>
      </c>
    </row>
    <row r="2841" spans="1:18" ht="60" x14ac:dyDescent="0.25">
      <c r="A2841" s="3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10" t="s">
        <v>8315</v>
      </c>
      <c r="P2841" s="3" t="s">
        <v>8316</v>
      </c>
      <c r="Q2841" s="11">
        <f t="shared" si="88"/>
        <v>41853.240208333329</v>
      </c>
      <c r="R2841" s="3">
        <f t="shared" si="89"/>
        <v>2014</v>
      </c>
    </row>
    <row r="2842" spans="1:18" ht="60" x14ac:dyDescent="0.25">
      <c r="A2842" s="3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10" t="s">
        <v>8315</v>
      </c>
      <c r="P2842" s="3" t="s">
        <v>8316</v>
      </c>
      <c r="Q2842" s="11">
        <f t="shared" si="88"/>
        <v>42060.035636574074</v>
      </c>
      <c r="R2842" s="3">
        <f t="shared" si="89"/>
        <v>2015</v>
      </c>
    </row>
    <row r="2843" spans="1:18" ht="60" x14ac:dyDescent="0.25">
      <c r="A2843" s="3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10" t="s">
        <v>8315</v>
      </c>
      <c r="P2843" s="3" t="s">
        <v>8316</v>
      </c>
      <c r="Q2843" s="11">
        <f t="shared" si="88"/>
        <v>42291.739548611105</v>
      </c>
      <c r="R2843" s="3">
        <f t="shared" si="89"/>
        <v>2015</v>
      </c>
    </row>
    <row r="2844" spans="1:18" ht="60" x14ac:dyDescent="0.25">
      <c r="A2844" s="3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10" t="s">
        <v>8315</v>
      </c>
      <c r="P2844" s="3" t="s">
        <v>8316</v>
      </c>
      <c r="Q2844" s="11">
        <f t="shared" si="88"/>
        <v>41784.952488425923</v>
      </c>
      <c r="R2844" s="3">
        <f t="shared" si="89"/>
        <v>2014</v>
      </c>
    </row>
    <row r="2845" spans="1:18" ht="60" x14ac:dyDescent="0.25">
      <c r="A2845" s="3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10" t="s">
        <v>8315</v>
      </c>
      <c r="P2845" s="3" t="s">
        <v>8316</v>
      </c>
      <c r="Q2845" s="11">
        <f t="shared" si="88"/>
        <v>42492.737847222219</v>
      </c>
      <c r="R2845" s="3">
        <f t="shared" si="89"/>
        <v>2016</v>
      </c>
    </row>
    <row r="2846" spans="1:18" ht="60" x14ac:dyDescent="0.25">
      <c r="A2846" s="3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10" t="s">
        <v>8315</v>
      </c>
      <c r="P2846" s="3" t="s">
        <v>8316</v>
      </c>
      <c r="Q2846" s="11">
        <f t="shared" si="88"/>
        <v>42709.546064814815</v>
      </c>
      <c r="R2846" s="3">
        <f t="shared" si="89"/>
        <v>2016</v>
      </c>
    </row>
    <row r="2847" spans="1:18" ht="45" x14ac:dyDescent="0.25">
      <c r="A2847" s="3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10" t="s">
        <v>8315</v>
      </c>
      <c r="P2847" s="3" t="s">
        <v>8316</v>
      </c>
      <c r="Q2847" s="11">
        <f t="shared" si="88"/>
        <v>42103.016585648147</v>
      </c>
      <c r="R2847" s="3">
        <f t="shared" si="89"/>
        <v>2015</v>
      </c>
    </row>
    <row r="2848" spans="1:18" ht="60" x14ac:dyDescent="0.25">
      <c r="A2848" s="3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10" t="s">
        <v>8315</v>
      </c>
      <c r="P2848" s="3" t="s">
        <v>8316</v>
      </c>
      <c r="Q2848" s="11">
        <f t="shared" si="88"/>
        <v>42108.692060185189</v>
      </c>
      <c r="R2848" s="3">
        <f t="shared" si="89"/>
        <v>2015</v>
      </c>
    </row>
    <row r="2849" spans="1:18" ht="60" x14ac:dyDescent="0.25">
      <c r="A2849" s="3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10" t="s">
        <v>8315</v>
      </c>
      <c r="P2849" s="3" t="s">
        <v>8316</v>
      </c>
      <c r="Q2849" s="11">
        <f t="shared" si="88"/>
        <v>42453.806307870371</v>
      </c>
      <c r="R2849" s="3">
        <f t="shared" si="89"/>
        <v>2016</v>
      </c>
    </row>
    <row r="2850" spans="1:18" ht="60" x14ac:dyDescent="0.25">
      <c r="A2850" s="3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10" t="s">
        <v>8315</v>
      </c>
      <c r="P2850" s="3" t="s">
        <v>8316</v>
      </c>
      <c r="Q2850" s="11">
        <f t="shared" si="88"/>
        <v>42123.648831018523</v>
      </c>
      <c r="R2850" s="3">
        <f t="shared" si="89"/>
        <v>2015</v>
      </c>
    </row>
    <row r="2851" spans="1:18" ht="60" x14ac:dyDescent="0.25">
      <c r="A2851" s="3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10" t="s">
        <v>8315</v>
      </c>
      <c r="P2851" s="3" t="s">
        <v>8316</v>
      </c>
      <c r="Q2851" s="11">
        <f t="shared" si="88"/>
        <v>42453.428240740745</v>
      </c>
      <c r="R2851" s="3">
        <f t="shared" si="89"/>
        <v>2016</v>
      </c>
    </row>
    <row r="2852" spans="1:18" ht="60" x14ac:dyDescent="0.25">
      <c r="A2852" s="3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10" t="s">
        <v>8315</v>
      </c>
      <c r="P2852" s="3" t="s">
        <v>8316</v>
      </c>
      <c r="Q2852" s="11">
        <f t="shared" si="88"/>
        <v>41858.007071759261</v>
      </c>
      <c r="R2852" s="3">
        <f t="shared" si="89"/>
        <v>2014</v>
      </c>
    </row>
    <row r="2853" spans="1:18" ht="60" x14ac:dyDescent="0.25">
      <c r="A2853" s="3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10" t="s">
        <v>8315</v>
      </c>
      <c r="P2853" s="3" t="s">
        <v>8316</v>
      </c>
      <c r="Q2853" s="11">
        <f t="shared" si="88"/>
        <v>42390.002650462964</v>
      </c>
      <c r="R2853" s="3">
        <f t="shared" si="89"/>
        <v>2016</v>
      </c>
    </row>
    <row r="2854" spans="1:18" ht="45" x14ac:dyDescent="0.25">
      <c r="A2854" s="3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10" t="s">
        <v>8315</v>
      </c>
      <c r="P2854" s="3" t="s">
        <v>8316</v>
      </c>
      <c r="Q2854" s="11">
        <f t="shared" si="88"/>
        <v>41781.045173611114</v>
      </c>
      <c r="R2854" s="3">
        <f t="shared" si="89"/>
        <v>2014</v>
      </c>
    </row>
    <row r="2855" spans="1:18" ht="60" x14ac:dyDescent="0.25">
      <c r="A2855" s="3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10" t="s">
        <v>8315</v>
      </c>
      <c r="P2855" s="3" t="s">
        <v>8316</v>
      </c>
      <c r="Q2855" s="11">
        <f t="shared" si="88"/>
        <v>41836.190937499996</v>
      </c>
      <c r="R2855" s="3">
        <f t="shared" si="89"/>
        <v>2014</v>
      </c>
    </row>
    <row r="2856" spans="1:18" ht="45" x14ac:dyDescent="0.25">
      <c r="A2856" s="3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10" t="s">
        <v>8315</v>
      </c>
      <c r="P2856" s="3" t="s">
        <v>8316</v>
      </c>
      <c r="Q2856" s="11">
        <f t="shared" si="88"/>
        <v>42111.71665509259</v>
      </c>
      <c r="R2856" s="3">
        <f t="shared" si="89"/>
        <v>2015</v>
      </c>
    </row>
    <row r="2857" spans="1:18" ht="60" x14ac:dyDescent="0.25">
      <c r="A2857" s="3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10" t="s">
        <v>8315</v>
      </c>
      <c r="P2857" s="3" t="s">
        <v>8316</v>
      </c>
      <c r="Q2857" s="11">
        <f t="shared" si="88"/>
        <v>42370.007766203707</v>
      </c>
      <c r="R2857" s="3">
        <f t="shared" si="89"/>
        <v>2016</v>
      </c>
    </row>
    <row r="2858" spans="1:18" ht="45" x14ac:dyDescent="0.25">
      <c r="A2858" s="3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10" t="s">
        <v>8315</v>
      </c>
      <c r="P2858" s="3" t="s">
        <v>8316</v>
      </c>
      <c r="Q2858" s="11">
        <f t="shared" si="88"/>
        <v>42165.037581018521</v>
      </c>
      <c r="R2858" s="3">
        <f t="shared" si="89"/>
        <v>2015</v>
      </c>
    </row>
    <row r="2859" spans="1:18" ht="60" x14ac:dyDescent="0.25">
      <c r="A2859" s="3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10" t="s">
        <v>8315</v>
      </c>
      <c r="P2859" s="3" t="s">
        <v>8316</v>
      </c>
      <c r="Q2859" s="11">
        <f t="shared" si="88"/>
        <v>42726.920081018514</v>
      </c>
      <c r="R2859" s="3">
        <f t="shared" si="89"/>
        <v>2016</v>
      </c>
    </row>
    <row r="2860" spans="1:18" ht="60" x14ac:dyDescent="0.25">
      <c r="A2860" s="3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10" t="s">
        <v>8315</v>
      </c>
      <c r="P2860" s="3" t="s">
        <v>8316</v>
      </c>
      <c r="Q2860" s="11">
        <f t="shared" si="88"/>
        <v>41954.545081018514</v>
      </c>
      <c r="R2860" s="3">
        <f t="shared" si="89"/>
        <v>2014</v>
      </c>
    </row>
    <row r="2861" spans="1:18" ht="45" x14ac:dyDescent="0.25">
      <c r="A2861" s="3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10" t="s">
        <v>8315</v>
      </c>
      <c r="P2861" s="3" t="s">
        <v>8316</v>
      </c>
      <c r="Q2861" s="11">
        <f t="shared" si="88"/>
        <v>42233.362314814818</v>
      </c>
      <c r="R2861" s="3">
        <f t="shared" si="89"/>
        <v>2015</v>
      </c>
    </row>
    <row r="2862" spans="1:18" ht="60" x14ac:dyDescent="0.25">
      <c r="A2862" s="3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10" t="s">
        <v>8315</v>
      </c>
      <c r="P2862" s="3" t="s">
        <v>8316</v>
      </c>
      <c r="Q2862" s="11">
        <f t="shared" si="88"/>
        <v>42480.800648148142</v>
      </c>
      <c r="R2862" s="3">
        <f t="shared" si="89"/>
        <v>2016</v>
      </c>
    </row>
    <row r="2863" spans="1:18" ht="60" x14ac:dyDescent="0.25">
      <c r="A2863" s="3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10" t="s">
        <v>8315</v>
      </c>
      <c r="P2863" s="3" t="s">
        <v>8316</v>
      </c>
      <c r="Q2863" s="11">
        <f t="shared" si="88"/>
        <v>42257.590833333335</v>
      </c>
      <c r="R2863" s="3">
        <f t="shared" si="89"/>
        <v>2015</v>
      </c>
    </row>
    <row r="2864" spans="1:18" ht="45" x14ac:dyDescent="0.25">
      <c r="A2864" s="3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10" t="s">
        <v>8315</v>
      </c>
      <c r="P2864" s="3" t="s">
        <v>8316</v>
      </c>
      <c r="Q2864" s="11">
        <f t="shared" si="88"/>
        <v>41784.789687500001</v>
      </c>
      <c r="R2864" s="3">
        <f t="shared" si="89"/>
        <v>2014</v>
      </c>
    </row>
    <row r="2865" spans="1:18" ht="60" x14ac:dyDescent="0.25">
      <c r="A2865" s="3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10" t="s">
        <v>8315</v>
      </c>
      <c r="P2865" s="3" t="s">
        <v>8316</v>
      </c>
      <c r="Q2865" s="11">
        <f t="shared" si="88"/>
        <v>41831.675034722226</v>
      </c>
      <c r="R2865" s="3">
        <f t="shared" si="89"/>
        <v>2014</v>
      </c>
    </row>
    <row r="2866" spans="1:18" ht="30" x14ac:dyDescent="0.25">
      <c r="A2866" s="3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10" t="s">
        <v>8315</v>
      </c>
      <c r="P2866" s="3" t="s">
        <v>8316</v>
      </c>
      <c r="Q2866" s="11">
        <f t="shared" si="88"/>
        <v>42172.613506944443</v>
      </c>
      <c r="R2866" s="3">
        <f t="shared" si="89"/>
        <v>2015</v>
      </c>
    </row>
    <row r="2867" spans="1:18" ht="60" x14ac:dyDescent="0.25">
      <c r="A2867" s="3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10" t="s">
        <v>8315</v>
      </c>
      <c r="P2867" s="3" t="s">
        <v>8316</v>
      </c>
      <c r="Q2867" s="11">
        <f t="shared" si="88"/>
        <v>41950.114108796297</v>
      </c>
      <c r="R2867" s="3">
        <f t="shared" si="89"/>
        <v>2014</v>
      </c>
    </row>
    <row r="2868" spans="1:18" ht="45" x14ac:dyDescent="0.25">
      <c r="A2868" s="3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10" t="s">
        <v>8315</v>
      </c>
      <c r="P2868" s="3" t="s">
        <v>8316</v>
      </c>
      <c r="Q2868" s="11">
        <f t="shared" si="88"/>
        <v>42627.955104166671</v>
      </c>
      <c r="R2868" s="3">
        <f t="shared" si="89"/>
        <v>2016</v>
      </c>
    </row>
    <row r="2869" spans="1:18" ht="60" x14ac:dyDescent="0.25">
      <c r="A2869" s="3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10" t="s">
        <v>8315</v>
      </c>
      <c r="P2869" s="3" t="s">
        <v>8316</v>
      </c>
      <c r="Q2869" s="11">
        <f t="shared" si="88"/>
        <v>42531.195277777777</v>
      </c>
      <c r="R2869" s="3">
        <f t="shared" si="89"/>
        <v>2016</v>
      </c>
    </row>
    <row r="2870" spans="1:18" ht="60" x14ac:dyDescent="0.25">
      <c r="A2870" s="3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10" t="s">
        <v>8315</v>
      </c>
      <c r="P2870" s="3" t="s">
        <v>8316</v>
      </c>
      <c r="Q2870" s="11">
        <f t="shared" si="88"/>
        <v>42618.827013888891</v>
      </c>
      <c r="R2870" s="3">
        <f t="shared" si="89"/>
        <v>2016</v>
      </c>
    </row>
    <row r="2871" spans="1:18" ht="60" x14ac:dyDescent="0.25">
      <c r="A2871" s="3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10" t="s">
        <v>8315</v>
      </c>
      <c r="P2871" s="3" t="s">
        <v>8316</v>
      </c>
      <c r="Q2871" s="11">
        <f t="shared" si="88"/>
        <v>42540.593530092592</v>
      </c>
      <c r="R2871" s="3">
        <f t="shared" si="89"/>
        <v>2016</v>
      </c>
    </row>
    <row r="2872" spans="1:18" ht="60" x14ac:dyDescent="0.25">
      <c r="A2872" s="3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10" t="s">
        <v>8315</v>
      </c>
      <c r="P2872" s="3" t="s">
        <v>8316</v>
      </c>
      <c r="Q2872" s="11">
        <f t="shared" si="88"/>
        <v>41746.189409722225</v>
      </c>
      <c r="R2872" s="3">
        <f t="shared" si="89"/>
        <v>2014</v>
      </c>
    </row>
    <row r="2873" spans="1:18" ht="45" x14ac:dyDescent="0.25">
      <c r="A2873" s="3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10" t="s">
        <v>8315</v>
      </c>
      <c r="P2873" s="3" t="s">
        <v>8316</v>
      </c>
      <c r="Q2873" s="11">
        <f t="shared" si="88"/>
        <v>41974.738576388889</v>
      </c>
      <c r="R2873" s="3">
        <f t="shared" si="89"/>
        <v>2014</v>
      </c>
    </row>
    <row r="2874" spans="1:18" ht="45" x14ac:dyDescent="0.25">
      <c r="A2874" s="3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10" t="s">
        <v>8315</v>
      </c>
      <c r="P2874" s="3" t="s">
        <v>8316</v>
      </c>
      <c r="Q2874" s="11">
        <f t="shared" si="88"/>
        <v>42115.11618055556</v>
      </c>
      <c r="R2874" s="3">
        <f t="shared" si="89"/>
        <v>2015</v>
      </c>
    </row>
    <row r="2875" spans="1:18" ht="60" x14ac:dyDescent="0.25">
      <c r="A2875" s="3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10" t="s">
        <v>8315</v>
      </c>
      <c r="P2875" s="3" t="s">
        <v>8316</v>
      </c>
      <c r="Q2875" s="11">
        <f t="shared" si="88"/>
        <v>42002.817488425921</v>
      </c>
      <c r="R2875" s="3">
        <f t="shared" si="89"/>
        <v>2014</v>
      </c>
    </row>
    <row r="2876" spans="1:18" ht="60" x14ac:dyDescent="0.25">
      <c r="A2876" s="3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10" t="s">
        <v>8315</v>
      </c>
      <c r="P2876" s="3" t="s">
        <v>8316</v>
      </c>
      <c r="Q2876" s="11">
        <f t="shared" si="88"/>
        <v>42722.84474537037</v>
      </c>
      <c r="R2876" s="3">
        <f t="shared" si="89"/>
        <v>2016</v>
      </c>
    </row>
    <row r="2877" spans="1:18" ht="60" x14ac:dyDescent="0.25">
      <c r="A2877" s="3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10" t="s">
        <v>8315</v>
      </c>
      <c r="P2877" s="3" t="s">
        <v>8316</v>
      </c>
      <c r="Q2877" s="11">
        <f t="shared" si="88"/>
        <v>42465.128391203703</v>
      </c>
      <c r="R2877" s="3">
        <f t="shared" si="89"/>
        <v>2016</v>
      </c>
    </row>
    <row r="2878" spans="1:18" ht="60" x14ac:dyDescent="0.25">
      <c r="A2878" s="3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10" t="s">
        <v>8315</v>
      </c>
      <c r="P2878" s="3" t="s">
        <v>8316</v>
      </c>
      <c r="Q2878" s="11">
        <f t="shared" si="88"/>
        <v>42171.743969907402</v>
      </c>
      <c r="R2878" s="3">
        <f t="shared" si="89"/>
        <v>2015</v>
      </c>
    </row>
    <row r="2879" spans="1:18" ht="60" x14ac:dyDescent="0.25">
      <c r="A2879" s="3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10" t="s">
        <v>8315</v>
      </c>
      <c r="P2879" s="3" t="s">
        <v>8316</v>
      </c>
      <c r="Q2879" s="11">
        <f t="shared" si="88"/>
        <v>42672.955138888887</v>
      </c>
      <c r="R2879" s="3">
        <f t="shared" si="89"/>
        <v>2016</v>
      </c>
    </row>
    <row r="2880" spans="1:18" ht="45" x14ac:dyDescent="0.25">
      <c r="A2880" s="3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10" t="s">
        <v>8315</v>
      </c>
      <c r="P2880" s="3" t="s">
        <v>8316</v>
      </c>
      <c r="Q2880" s="11">
        <f t="shared" si="88"/>
        <v>42128.615682870368</v>
      </c>
      <c r="R2880" s="3">
        <f t="shared" si="89"/>
        <v>2015</v>
      </c>
    </row>
    <row r="2881" spans="1:18" ht="45" x14ac:dyDescent="0.25">
      <c r="A2881" s="3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10" t="s">
        <v>8315</v>
      </c>
      <c r="P2881" s="3" t="s">
        <v>8316</v>
      </c>
      <c r="Q2881" s="11">
        <f t="shared" si="88"/>
        <v>42359.725243055553</v>
      </c>
      <c r="R2881" s="3">
        <f t="shared" si="89"/>
        <v>2015</v>
      </c>
    </row>
    <row r="2882" spans="1:18" ht="60" x14ac:dyDescent="0.25">
      <c r="A2882" s="3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10" t="s">
        <v>8315</v>
      </c>
      <c r="P2882" s="3" t="s">
        <v>8316</v>
      </c>
      <c r="Q2882" s="11">
        <f t="shared" si="88"/>
        <v>42192.905694444446</v>
      </c>
      <c r="R2882" s="3">
        <f t="shared" si="89"/>
        <v>2015</v>
      </c>
    </row>
    <row r="2883" spans="1:18" ht="60" x14ac:dyDescent="0.25">
      <c r="A2883" s="3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10" t="s">
        <v>8315</v>
      </c>
      <c r="P2883" s="3" t="s">
        <v>8316</v>
      </c>
      <c r="Q2883" s="11">
        <f t="shared" ref="Q2883:Q2946" si="90">(((J2883/60)/60)/24)+DATE(1970,1,1)</f>
        <v>41916.597638888888</v>
      </c>
      <c r="R2883" s="3">
        <f t="shared" ref="R2883:R2946" si="91">YEAR(Q2883)</f>
        <v>2014</v>
      </c>
    </row>
    <row r="2884" spans="1:18" ht="60" x14ac:dyDescent="0.25">
      <c r="A2884" s="3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10" t="s">
        <v>8315</v>
      </c>
      <c r="P2884" s="3" t="s">
        <v>8316</v>
      </c>
      <c r="Q2884" s="11">
        <f t="shared" si="90"/>
        <v>42461.596273148149</v>
      </c>
      <c r="R2884" s="3">
        <f t="shared" si="91"/>
        <v>2016</v>
      </c>
    </row>
    <row r="2885" spans="1:18" ht="60" x14ac:dyDescent="0.25">
      <c r="A2885" s="3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10" t="s">
        <v>8315</v>
      </c>
      <c r="P2885" s="3" t="s">
        <v>8316</v>
      </c>
      <c r="Q2885" s="11">
        <f t="shared" si="90"/>
        <v>42370.90320601852</v>
      </c>
      <c r="R2885" s="3">
        <f t="shared" si="91"/>
        <v>2016</v>
      </c>
    </row>
    <row r="2886" spans="1:18" ht="45" x14ac:dyDescent="0.25">
      <c r="A2886" s="3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10" t="s">
        <v>8315</v>
      </c>
      <c r="P2886" s="3" t="s">
        <v>8316</v>
      </c>
      <c r="Q2886" s="11">
        <f t="shared" si="90"/>
        <v>41948.727256944447</v>
      </c>
      <c r="R2886" s="3">
        <f t="shared" si="91"/>
        <v>2014</v>
      </c>
    </row>
    <row r="2887" spans="1:18" ht="30" x14ac:dyDescent="0.25">
      <c r="A2887" s="3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10" t="s">
        <v>8315</v>
      </c>
      <c r="P2887" s="3" t="s">
        <v>8316</v>
      </c>
      <c r="Q2887" s="11">
        <f t="shared" si="90"/>
        <v>42047.07640046296</v>
      </c>
      <c r="R2887" s="3">
        <f t="shared" si="91"/>
        <v>2015</v>
      </c>
    </row>
    <row r="2888" spans="1:18" ht="60" x14ac:dyDescent="0.25">
      <c r="A2888" s="3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10" t="s">
        <v>8315</v>
      </c>
      <c r="P2888" s="3" t="s">
        <v>8316</v>
      </c>
      <c r="Q2888" s="11">
        <f t="shared" si="90"/>
        <v>42261.632916666669</v>
      </c>
      <c r="R2888" s="3">
        <f t="shared" si="91"/>
        <v>2015</v>
      </c>
    </row>
    <row r="2889" spans="1:18" ht="60" x14ac:dyDescent="0.25">
      <c r="A2889" s="3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10" t="s">
        <v>8315</v>
      </c>
      <c r="P2889" s="3" t="s">
        <v>8316</v>
      </c>
      <c r="Q2889" s="11">
        <f t="shared" si="90"/>
        <v>41985.427361111113</v>
      </c>
      <c r="R2889" s="3">
        <f t="shared" si="91"/>
        <v>2014</v>
      </c>
    </row>
    <row r="2890" spans="1:18" ht="60" x14ac:dyDescent="0.25">
      <c r="A2890" s="3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10" t="s">
        <v>8315</v>
      </c>
      <c r="P2890" s="3" t="s">
        <v>8316</v>
      </c>
      <c r="Q2890" s="11">
        <f t="shared" si="90"/>
        <v>41922.535185185188</v>
      </c>
      <c r="R2890" s="3">
        <f t="shared" si="91"/>
        <v>2014</v>
      </c>
    </row>
    <row r="2891" spans="1:18" ht="45" x14ac:dyDescent="0.25">
      <c r="A2891" s="3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10" t="s">
        <v>8315</v>
      </c>
      <c r="P2891" s="3" t="s">
        <v>8316</v>
      </c>
      <c r="Q2891" s="11">
        <f t="shared" si="90"/>
        <v>41850.863252314812</v>
      </c>
      <c r="R2891" s="3">
        <f t="shared" si="91"/>
        <v>2014</v>
      </c>
    </row>
    <row r="2892" spans="1:18" ht="60" x14ac:dyDescent="0.25">
      <c r="A2892" s="3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10" t="s">
        <v>8315</v>
      </c>
      <c r="P2892" s="3" t="s">
        <v>8316</v>
      </c>
      <c r="Q2892" s="11">
        <f t="shared" si="90"/>
        <v>41831.742962962962</v>
      </c>
      <c r="R2892" s="3">
        <f t="shared" si="91"/>
        <v>2014</v>
      </c>
    </row>
    <row r="2893" spans="1:18" ht="60" x14ac:dyDescent="0.25">
      <c r="A2893" s="3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10" t="s">
        <v>8315</v>
      </c>
      <c r="P2893" s="3" t="s">
        <v>8316</v>
      </c>
      <c r="Q2893" s="11">
        <f t="shared" si="90"/>
        <v>42415.883425925931</v>
      </c>
      <c r="R2893" s="3">
        <f t="shared" si="91"/>
        <v>2016</v>
      </c>
    </row>
    <row r="2894" spans="1:18" ht="45" x14ac:dyDescent="0.25">
      <c r="A2894" s="3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10" t="s">
        <v>8315</v>
      </c>
      <c r="P2894" s="3" t="s">
        <v>8316</v>
      </c>
      <c r="Q2894" s="11">
        <f t="shared" si="90"/>
        <v>41869.714166666665</v>
      </c>
      <c r="R2894" s="3">
        <f t="shared" si="91"/>
        <v>2014</v>
      </c>
    </row>
    <row r="2895" spans="1:18" ht="30" x14ac:dyDescent="0.25">
      <c r="A2895" s="3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10" t="s">
        <v>8315</v>
      </c>
      <c r="P2895" s="3" t="s">
        <v>8316</v>
      </c>
      <c r="Q2895" s="11">
        <f t="shared" si="90"/>
        <v>41953.773090277777</v>
      </c>
      <c r="R2895" s="3">
        <f t="shared" si="91"/>
        <v>2014</v>
      </c>
    </row>
    <row r="2896" spans="1:18" ht="30" x14ac:dyDescent="0.25">
      <c r="A2896" s="3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10" t="s">
        <v>8315</v>
      </c>
      <c r="P2896" s="3" t="s">
        <v>8316</v>
      </c>
      <c r="Q2896" s="11">
        <f t="shared" si="90"/>
        <v>42037.986284722225</v>
      </c>
      <c r="R2896" s="3">
        <f t="shared" si="91"/>
        <v>2015</v>
      </c>
    </row>
    <row r="2897" spans="1:18" ht="60" x14ac:dyDescent="0.25">
      <c r="A2897" s="3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10" t="s">
        <v>8315</v>
      </c>
      <c r="P2897" s="3" t="s">
        <v>8316</v>
      </c>
      <c r="Q2897" s="11">
        <f t="shared" si="90"/>
        <v>41811.555462962962</v>
      </c>
      <c r="R2897" s="3">
        <f t="shared" si="91"/>
        <v>2014</v>
      </c>
    </row>
    <row r="2898" spans="1:18" ht="45" x14ac:dyDescent="0.25">
      <c r="A2898" s="3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10" t="s">
        <v>8315</v>
      </c>
      <c r="P2898" s="3" t="s">
        <v>8316</v>
      </c>
      <c r="Q2898" s="11">
        <f t="shared" si="90"/>
        <v>42701.908807870372</v>
      </c>
      <c r="R2898" s="3">
        <f t="shared" si="91"/>
        <v>2016</v>
      </c>
    </row>
    <row r="2899" spans="1:18" ht="60" x14ac:dyDescent="0.25">
      <c r="A2899" s="3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10" t="s">
        <v>8315</v>
      </c>
      <c r="P2899" s="3" t="s">
        <v>8316</v>
      </c>
      <c r="Q2899" s="11">
        <f t="shared" si="90"/>
        <v>42258.646504629629</v>
      </c>
      <c r="R2899" s="3">
        <f t="shared" si="91"/>
        <v>2015</v>
      </c>
    </row>
    <row r="2900" spans="1:18" ht="60" x14ac:dyDescent="0.25">
      <c r="A2900" s="3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10" t="s">
        <v>8315</v>
      </c>
      <c r="P2900" s="3" t="s">
        <v>8316</v>
      </c>
      <c r="Q2900" s="11">
        <f t="shared" si="90"/>
        <v>42278.664965277778</v>
      </c>
      <c r="R2900" s="3">
        <f t="shared" si="91"/>
        <v>2015</v>
      </c>
    </row>
    <row r="2901" spans="1:18" ht="60" x14ac:dyDescent="0.25">
      <c r="A2901" s="3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10" t="s">
        <v>8315</v>
      </c>
      <c r="P2901" s="3" t="s">
        <v>8316</v>
      </c>
      <c r="Q2901" s="11">
        <f t="shared" si="90"/>
        <v>42515.078217592592</v>
      </c>
      <c r="R2901" s="3">
        <f t="shared" si="91"/>
        <v>2016</v>
      </c>
    </row>
    <row r="2902" spans="1:18" ht="60" x14ac:dyDescent="0.25">
      <c r="A2902" s="3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10" t="s">
        <v>8315</v>
      </c>
      <c r="P2902" s="3" t="s">
        <v>8316</v>
      </c>
      <c r="Q2902" s="11">
        <f t="shared" si="90"/>
        <v>41830.234166666669</v>
      </c>
      <c r="R2902" s="3">
        <f t="shared" si="91"/>
        <v>2014</v>
      </c>
    </row>
    <row r="2903" spans="1:18" ht="60" x14ac:dyDescent="0.25">
      <c r="A2903" s="3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10" t="s">
        <v>8315</v>
      </c>
      <c r="P2903" s="3" t="s">
        <v>8316</v>
      </c>
      <c r="Q2903" s="11">
        <f t="shared" si="90"/>
        <v>41982.904386574075</v>
      </c>
      <c r="R2903" s="3">
        <f t="shared" si="91"/>
        <v>2014</v>
      </c>
    </row>
    <row r="2904" spans="1:18" ht="45" x14ac:dyDescent="0.25">
      <c r="A2904" s="3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10" t="s">
        <v>8315</v>
      </c>
      <c r="P2904" s="3" t="s">
        <v>8316</v>
      </c>
      <c r="Q2904" s="11">
        <f t="shared" si="90"/>
        <v>42210.439768518518</v>
      </c>
      <c r="R2904" s="3">
        <f t="shared" si="91"/>
        <v>2015</v>
      </c>
    </row>
    <row r="2905" spans="1:18" ht="60" x14ac:dyDescent="0.25">
      <c r="A2905" s="3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10" t="s">
        <v>8315</v>
      </c>
      <c r="P2905" s="3" t="s">
        <v>8316</v>
      </c>
      <c r="Q2905" s="11">
        <f t="shared" si="90"/>
        <v>42196.166874999995</v>
      </c>
      <c r="R2905" s="3">
        <f t="shared" si="91"/>
        <v>2015</v>
      </c>
    </row>
    <row r="2906" spans="1:18" ht="60" x14ac:dyDescent="0.25">
      <c r="A2906" s="3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10" t="s">
        <v>8315</v>
      </c>
      <c r="P2906" s="3" t="s">
        <v>8316</v>
      </c>
      <c r="Q2906" s="11">
        <f t="shared" si="90"/>
        <v>41940.967951388891</v>
      </c>
      <c r="R2906" s="3">
        <f t="shared" si="91"/>
        <v>2014</v>
      </c>
    </row>
    <row r="2907" spans="1:18" ht="45" x14ac:dyDescent="0.25">
      <c r="A2907" s="3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10" t="s">
        <v>8315</v>
      </c>
      <c r="P2907" s="3" t="s">
        <v>8316</v>
      </c>
      <c r="Q2907" s="11">
        <f t="shared" si="90"/>
        <v>42606.056863425925</v>
      </c>
      <c r="R2907" s="3">
        <f t="shared" si="91"/>
        <v>2016</v>
      </c>
    </row>
    <row r="2908" spans="1:18" ht="60" x14ac:dyDescent="0.25">
      <c r="A2908" s="3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10" t="s">
        <v>8315</v>
      </c>
      <c r="P2908" s="3" t="s">
        <v>8316</v>
      </c>
      <c r="Q2908" s="11">
        <f t="shared" si="90"/>
        <v>42199.648912037039</v>
      </c>
      <c r="R2908" s="3">
        <f t="shared" si="91"/>
        <v>2015</v>
      </c>
    </row>
    <row r="2909" spans="1:18" ht="60" x14ac:dyDescent="0.25">
      <c r="A2909" s="3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10" t="s">
        <v>8315</v>
      </c>
      <c r="P2909" s="3" t="s">
        <v>8316</v>
      </c>
      <c r="Q2909" s="11">
        <f t="shared" si="90"/>
        <v>42444.877743055549</v>
      </c>
      <c r="R2909" s="3">
        <f t="shared" si="91"/>
        <v>2016</v>
      </c>
    </row>
    <row r="2910" spans="1:18" ht="60" x14ac:dyDescent="0.25">
      <c r="A2910" s="3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10" t="s">
        <v>8315</v>
      </c>
      <c r="P2910" s="3" t="s">
        <v>8316</v>
      </c>
      <c r="Q2910" s="11">
        <f t="shared" si="90"/>
        <v>42499.731701388882</v>
      </c>
      <c r="R2910" s="3">
        <f t="shared" si="91"/>
        <v>2016</v>
      </c>
    </row>
    <row r="2911" spans="1:18" ht="60" x14ac:dyDescent="0.25">
      <c r="A2911" s="3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10" t="s">
        <v>8315</v>
      </c>
      <c r="P2911" s="3" t="s">
        <v>8316</v>
      </c>
      <c r="Q2911" s="11">
        <f t="shared" si="90"/>
        <v>41929.266215277778</v>
      </c>
      <c r="R2911" s="3">
        <f t="shared" si="91"/>
        <v>2014</v>
      </c>
    </row>
    <row r="2912" spans="1:18" ht="45" x14ac:dyDescent="0.25">
      <c r="A2912" s="3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10" t="s">
        <v>8315</v>
      </c>
      <c r="P2912" s="3" t="s">
        <v>8316</v>
      </c>
      <c r="Q2912" s="11">
        <f t="shared" si="90"/>
        <v>42107.841284722221</v>
      </c>
      <c r="R2912" s="3">
        <f t="shared" si="91"/>
        <v>2015</v>
      </c>
    </row>
    <row r="2913" spans="1:18" ht="60" x14ac:dyDescent="0.25">
      <c r="A2913" s="3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10" t="s">
        <v>8315</v>
      </c>
      <c r="P2913" s="3" t="s">
        <v>8316</v>
      </c>
      <c r="Q2913" s="11">
        <f t="shared" si="90"/>
        <v>42142.768819444449</v>
      </c>
      <c r="R2913" s="3">
        <f t="shared" si="91"/>
        <v>2015</v>
      </c>
    </row>
    <row r="2914" spans="1:18" ht="60" x14ac:dyDescent="0.25">
      <c r="A2914" s="3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10" t="s">
        <v>8315</v>
      </c>
      <c r="P2914" s="3" t="s">
        <v>8316</v>
      </c>
      <c r="Q2914" s="11">
        <f t="shared" si="90"/>
        <v>42354.131643518514</v>
      </c>
      <c r="R2914" s="3">
        <f t="shared" si="91"/>
        <v>2015</v>
      </c>
    </row>
    <row r="2915" spans="1:18" ht="60" x14ac:dyDescent="0.25">
      <c r="A2915" s="3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10" t="s">
        <v>8315</v>
      </c>
      <c r="P2915" s="3" t="s">
        <v>8316</v>
      </c>
      <c r="Q2915" s="11">
        <f t="shared" si="90"/>
        <v>41828.922905092593</v>
      </c>
      <c r="R2915" s="3">
        <f t="shared" si="91"/>
        <v>2014</v>
      </c>
    </row>
    <row r="2916" spans="1:18" ht="30" x14ac:dyDescent="0.25">
      <c r="A2916" s="3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10" t="s">
        <v>8315</v>
      </c>
      <c r="P2916" s="3" t="s">
        <v>8316</v>
      </c>
      <c r="Q2916" s="11">
        <f t="shared" si="90"/>
        <v>42017.907337962963</v>
      </c>
      <c r="R2916" s="3">
        <f t="shared" si="91"/>
        <v>2015</v>
      </c>
    </row>
    <row r="2917" spans="1:18" ht="45" x14ac:dyDescent="0.25">
      <c r="A2917" s="3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10" t="s">
        <v>8315</v>
      </c>
      <c r="P2917" s="3" t="s">
        <v>8316</v>
      </c>
      <c r="Q2917" s="11">
        <f t="shared" si="90"/>
        <v>42415.398032407407</v>
      </c>
      <c r="R2917" s="3">
        <f t="shared" si="91"/>
        <v>2016</v>
      </c>
    </row>
    <row r="2918" spans="1:18" ht="45" x14ac:dyDescent="0.25">
      <c r="A2918" s="3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10" t="s">
        <v>8315</v>
      </c>
      <c r="P2918" s="3" t="s">
        <v>8316</v>
      </c>
      <c r="Q2918" s="11">
        <f t="shared" si="90"/>
        <v>41755.476724537039</v>
      </c>
      <c r="R2918" s="3">
        <f t="shared" si="91"/>
        <v>2014</v>
      </c>
    </row>
    <row r="2919" spans="1:18" ht="45" x14ac:dyDescent="0.25">
      <c r="A2919" s="3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10" t="s">
        <v>8315</v>
      </c>
      <c r="P2919" s="3" t="s">
        <v>8316</v>
      </c>
      <c r="Q2919" s="11">
        <f t="shared" si="90"/>
        <v>42245.234340277777</v>
      </c>
      <c r="R2919" s="3">
        <f t="shared" si="91"/>
        <v>2015</v>
      </c>
    </row>
    <row r="2920" spans="1:18" ht="45" x14ac:dyDescent="0.25">
      <c r="A2920" s="3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10" t="s">
        <v>8315</v>
      </c>
      <c r="P2920" s="3" t="s">
        <v>8316</v>
      </c>
      <c r="Q2920" s="11">
        <f t="shared" si="90"/>
        <v>42278.629710648151</v>
      </c>
      <c r="R2920" s="3">
        <f t="shared" si="91"/>
        <v>2015</v>
      </c>
    </row>
    <row r="2921" spans="1:18" ht="45" x14ac:dyDescent="0.25">
      <c r="A2921" s="3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10" t="s">
        <v>8315</v>
      </c>
      <c r="P2921" s="3" t="s">
        <v>8316</v>
      </c>
      <c r="Q2921" s="11">
        <f t="shared" si="90"/>
        <v>41826.61954861111</v>
      </c>
      <c r="R2921" s="3">
        <f t="shared" si="91"/>
        <v>2014</v>
      </c>
    </row>
    <row r="2922" spans="1:18" ht="60" x14ac:dyDescent="0.25">
      <c r="A2922" s="3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10" t="s">
        <v>8315</v>
      </c>
      <c r="P2922" s="3" t="s">
        <v>8316</v>
      </c>
      <c r="Q2922" s="11">
        <f t="shared" si="90"/>
        <v>42058.792476851857</v>
      </c>
      <c r="R2922" s="3">
        <f t="shared" si="91"/>
        <v>2015</v>
      </c>
    </row>
    <row r="2923" spans="1:18" ht="45" x14ac:dyDescent="0.25">
      <c r="A2923" s="3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10" t="s">
        <v>8315</v>
      </c>
      <c r="P2923" s="3" t="s">
        <v>8357</v>
      </c>
      <c r="Q2923" s="11">
        <f t="shared" si="90"/>
        <v>41877.886620370373</v>
      </c>
      <c r="R2923" s="3">
        <f t="shared" si="91"/>
        <v>2014</v>
      </c>
    </row>
    <row r="2924" spans="1:18" ht="60" x14ac:dyDescent="0.25">
      <c r="A2924" s="3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10" t="s">
        <v>8315</v>
      </c>
      <c r="P2924" s="3" t="s">
        <v>8357</v>
      </c>
      <c r="Q2924" s="11">
        <f t="shared" si="90"/>
        <v>42097.874155092592</v>
      </c>
      <c r="R2924" s="3">
        <f t="shared" si="91"/>
        <v>2015</v>
      </c>
    </row>
    <row r="2925" spans="1:18" ht="45" x14ac:dyDescent="0.25">
      <c r="A2925" s="3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10" t="s">
        <v>8315</v>
      </c>
      <c r="P2925" s="3" t="s">
        <v>8357</v>
      </c>
      <c r="Q2925" s="11">
        <f t="shared" si="90"/>
        <v>42013.15253472222</v>
      </c>
      <c r="R2925" s="3">
        <f t="shared" si="91"/>
        <v>2015</v>
      </c>
    </row>
    <row r="2926" spans="1:18" ht="60" x14ac:dyDescent="0.25">
      <c r="A2926" s="3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10" t="s">
        <v>8315</v>
      </c>
      <c r="P2926" s="3" t="s">
        <v>8357</v>
      </c>
      <c r="Q2926" s="11">
        <f t="shared" si="90"/>
        <v>42103.556828703702</v>
      </c>
      <c r="R2926" s="3">
        <f t="shared" si="91"/>
        <v>2015</v>
      </c>
    </row>
    <row r="2927" spans="1:18" ht="45" x14ac:dyDescent="0.25">
      <c r="A2927" s="3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10" t="s">
        <v>8315</v>
      </c>
      <c r="P2927" s="3" t="s">
        <v>8357</v>
      </c>
      <c r="Q2927" s="11">
        <f t="shared" si="90"/>
        <v>41863.584120370368</v>
      </c>
      <c r="R2927" s="3">
        <f t="shared" si="91"/>
        <v>2014</v>
      </c>
    </row>
    <row r="2928" spans="1:18" ht="60" x14ac:dyDescent="0.25">
      <c r="A2928" s="3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10" t="s">
        <v>8315</v>
      </c>
      <c r="P2928" s="3" t="s">
        <v>8357</v>
      </c>
      <c r="Q2928" s="11">
        <f t="shared" si="90"/>
        <v>42044.765960648147</v>
      </c>
      <c r="R2928" s="3">
        <f t="shared" si="91"/>
        <v>2015</v>
      </c>
    </row>
    <row r="2929" spans="1:18" ht="60" x14ac:dyDescent="0.25">
      <c r="A2929" s="3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10" t="s">
        <v>8315</v>
      </c>
      <c r="P2929" s="3" t="s">
        <v>8357</v>
      </c>
      <c r="Q2929" s="11">
        <f t="shared" si="90"/>
        <v>41806.669317129628</v>
      </c>
      <c r="R2929" s="3">
        <f t="shared" si="91"/>
        <v>2014</v>
      </c>
    </row>
    <row r="2930" spans="1:18" ht="30" x14ac:dyDescent="0.25">
      <c r="A2930" s="3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10" t="s">
        <v>8315</v>
      </c>
      <c r="P2930" s="3" t="s">
        <v>8357</v>
      </c>
      <c r="Q2930" s="11">
        <f t="shared" si="90"/>
        <v>42403.998217592598</v>
      </c>
      <c r="R2930" s="3">
        <f t="shared" si="91"/>
        <v>2016</v>
      </c>
    </row>
    <row r="2931" spans="1:18" ht="60" x14ac:dyDescent="0.25">
      <c r="A2931" s="3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10" t="s">
        <v>8315</v>
      </c>
      <c r="P2931" s="3" t="s">
        <v>8357</v>
      </c>
      <c r="Q2931" s="11">
        <f t="shared" si="90"/>
        <v>41754.564328703702</v>
      </c>
      <c r="R2931" s="3">
        <f t="shared" si="91"/>
        <v>2014</v>
      </c>
    </row>
    <row r="2932" spans="1:18" ht="60" x14ac:dyDescent="0.25">
      <c r="A2932" s="3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10" t="s">
        <v>8315</v>
      </c>
      <c r="P2932" s="3" t="s">
        <v>8357</v>
      </c>
      <c r="Q2932" s="11">
        <f t="shared" si="90"/>
        <v>42101.584074074075</v>
      </c>
      <c r="R2932" s="3">
        <f t="shared" si="91"/>
        <v>2015</v>
      </c>
    </row>
    <row r="2933" spans="1:18" ht="60" x14ac:dyDescent="0.25">
      <c r="A2933" s="3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10" t="s">
        <v>8315</v>
      </c>
      <c r="P2933" s="3" t="s">
        <v>8357</v>
      </c>
      <c r="Q2933" s="11">
        <f t="shared" si="90"/>
        <v>41872.291238425925</v>
      </c>
      <c r="R2933" s="3">
        <f t="shared" si="91"/>
        <v>2014</v>
      </c>
    </row>
    <row r="2934" spans="1:18" ht="60" x14ac:dyDescent="0.25">
      <c r="A2934" s="3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10" t="s">
        <v>8315</v>
      </c>
      <c r="P2934" s="3" t="s">
        <v>8357</v>
      </c>
      <c r="Q2934" s="11">
        <f t="shared" si="90"/>
        <v>42025.164780092593</v>
      </c>
      <c r="R2934" s="3">
        <f t="shared" si="91"/>
        <v>2015</v>
      </c>
    </row>
    <row r="2935" spans="1:18" ht="60" x14ac:dyDescent="0.25">
      <c r="A2935" s="3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10" t="s">
        <v>8315</v>
      </c>
      <c r="P2935" s="3" t="s">
        <v>8357</v>
      </c>
      <c r="Q2935" s="11">
        <f t="shared" si="90"/>
        <v>42495.956631944442</v>
      </c>
      <c r="R2935" s="3">
        <f t="shared" si="91"/>
        <v>2016</v>
      </c>
    </row>
    <row r="2936" spans="1:18" ht="45" x14ac:dyDescent="0.25">
      <c r="A2936" s="3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10" t="s">
        <v>8315</v>
      </c>
      <c r="P2936" s="3" t="s">
        <v>8357</v>
      </c>
      <c r="Q2936" s="11">
        <f t="shared" si="90"/>
        <v>41775.636157407411</v>
      </c>
      <c r="R2936" s="3">
        <f t="shared" si="91"/>
        <v>2014</v>
      </c>
    </row>
    <row r="2937" spans="1:18" ht="45" x14ac:dyDescent="0.25">
      <c r="A2937" s="3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10" t="s">
        <v>8315</v>
      </c>
      <c r="P2937" s="3" t="s">
        <v>8357</v>
      </c>
      <c r="Q2937" s="11">
        <f t="shared" si="90"/>
        <v>42553.583425925928</v>
      </c>
      <c r="R2937" s="3">
        <f t="shared" si="91"/>
        <v>2016</v>
      </c>
    </row>
    <row r="2938" spans="1:18" ht="60" x14ac:dyDescent="0.25">
      <c r="A2938" s="3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10" t="s">
        <v>8315</v>
      </c>
      <c r="P2938" s="3" t="s">
        <v>8357</v>
      </c>
      <c r="Q2938" s="11">
        <f t="shared" si="90"/>
        <v>41912.650729166664</v>
      </c>
      <c r="R2938" s="3">
        <f t="shared" si="91"/>
        <v>2014</v>
      </c>
    </row>
    <row r="2939" spans="1:18" ht="30" x14ac:dyDescent="0.25">
      <c r="A2939" s="3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10" t="s">
        <v>8315</v>
      </c>
      <c r="P2939" s="3" t="s">
        <v>8357</v>
      </c>
      <c r="Q2939" s="11">
        <f t="shared" si="90"/>
        <v>41803.457326388889</v>
      </c>
      <c r="R2939" s="3">
        <f t="shared" si="91"/>
        <v>2014</v>
      </c>
    </row>
    <row r="2940" spans="1:18" ht="60" x14ac:dyDescent="0.25">
      <c r="A2940" s="3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10" t="s">
        <v>8315</v>
      </c>
      <c r="P2940" s="3" t="s">
        <v>8357</v>
      </c>
      <c r="Q2940" s="11">
        <f t="shared" si="90"/>
        <v>42004.703865740739</v>
      </c>
      <c r="R2940" s="3">
        <f t="shared" si="91"/>
        <v>2014</v>
      </c>
    </row>
    <row r="2941" spans="1:18" ht="60" x14ac:dyDescent="0.25">
      <c r="A2941" s="3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10" t="s">
        <v>8315</v>
      </c>
      <c r="P2941" s="3" t="s">
        <v>8357</v>
      </c>
      <c r="Q2941" s="11">
        <f t="shared" si="90"/>
        <v>41845.809166666666</v>
      </c>
      <c r="R2941" s="3">
        <f t="shared" si="91"/>
        <v>2014</v>
      </c>
    </row>
    <row r="2942" spans="1:18" ht="45" x14ac:dyDescent="0.25">
      <c r="A2942" s="3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10" t="s">
        <v>8315</v>
      </c>
      <c r="P2942" s="3" t="s">
        <v>8357</v>
      </c>
      <c r="Q2942" s="11">
        <f t="shared" si="90"/>
        <v>41982.773356481484</v>
      </c>
      <c r="R2942" s="3">
        <f t="shared" si="91"/>
        <v>2014</v>
      </c>
    </row>
    <row r="2943" spans="1:18" ht="60" x14ac:dyDescent="0.25">
      <c r="A2943" s="3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10" t="s">
        <v>8315</v>
      </c>
      <c r="P2943" s="3" t="s">
        <v>8355</v>
      </c>
      <c r="Q2943" s="11">
        <f t="shared" si="90"/>
        <v>42034.960127314815</v>
      </c>
      <c r="R2943" s="3">
        <f t="shared" si="91"/>
        <v>2015</v>
      </c>
    </row>
    <row r="2944" spans="1:18" ht="60" x14ac:dyDescent="0.25">
      <c r="A2944" s="3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10" t="s">
        <v>8315</v>
      </c>
      <c r="P2944" s="3" t="s">
        <v>8355</v>
      </c>
      <c r="Q2944" s="11">
        <f t="shared" si="90"/>
        <v>42334.803923611107</v>
      </c>
      <c r="R2944" s="3">
        <f t="shared" si="91"/>
        <v>2015</v>
      </c>
    </row>
    <row r="2945" spans="1:18" ht="60" x14ac:dyDescent="0.25">
      <c r="A2945" s="3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10" t="s">
        <v>8315</v>
      </c>
      <c r="P2945" s="3" t="s">
        <v>8355</v>
      </c>
      <c r="Q2945" s="11">
        <f t="shared" si="90"/>
        <v>42077.129398148143</v>
      </c>
      <c r="R2945" s="3">
        <f t="shared" si="91"/>
        <v>2015</v>
      </c>
    </row>
    <row r="2946" spans="1:18" ht="45" x14ac:dyDescent="0.25">
      <c r="A2946" s="3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10" t="s">
        <v>8315</v>
      </c>
      <c r="P2946" s="3" t="s">
        <v>8355</v>
      </c>
      <c r="Q2946" s="11">
        <f t="shared" si="90"/>
        <v>42132.9143287037</v>
      </c>
      <c r="R2946" s="3">
        <f t="shared" si="91"/>
        <v>2015</v>
      </c>
    </row>
    <row r="2947" spans="1:18" ht="60" x14ac:dyDescent="0.25">
      <c r="A2947" s="3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10" t="s">
        <v>8315</v>
      </c>
      <c r="P2947" s="3" t="s">
        <v>8355</v>
      </c>
      <c r="Q2947" s="11">
        <f t="shared" ref="Q2947:Q3010" si="92">(((J2947/60)/60)/24)+DATE(1970,1,1)</f>
        <v>42118.139583333337</v>
      </c>
      <c r="R2947" s="3">
        <f t="shared" ref="R2947:R3010" si="93">YEAR(Q2947)</f>
        <v>2015</v>
      </c>
    </row>
    <row r="2948" spans="1:18" ht="60" x14ac:dyDescent="0.25">
      <c r="A2948" s="3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10" t="s">
        <v>8315</v>
      </c>
      <c r="P2948" s="3" t="s">
        <v>8355</v>
      </c>
      <c r="Q2948" s="11">
        <f t="shared" si="92"/>
        <v>42567.531157407408</v>
      </c>
      <c r="R2948" s="3">
        <f t="shared" si="93"/>
        <v>2016</v>
      </c>
    </row>
    <row r="2949" spans="1:18" ht="60" x14ac:dyDescent="0.25">
      <c r="A2949" s="3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10" t="s">
        <v>8315</v>
      </c>
      <c r="P2949" s="3" t="s">
        <v>8355</v>
      </c>
      <c r="Q2949" s="11">
        <f t="shared" si="92"/>
        <v>42649.562118055561</v>
      </c>
      <c r="R2949" s="3">
        <f t="shared" si="93"/>
        <v>2016</v>
      </c>
    </row>
    <row r="2950" spans="1:18" ht="60" x14ac:dyDescent="0.25">
      <c r="A2950" s="3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10" t="s">
        <v>8315</v>
      </c>
      <c r="P2950" s="3" t="s">
        <v>8355</v>
      </c>
      <c r="Q2950" s="11">
        <f t="shared" si="92"/>
        <v>42097.649224537032</v>
      </c>
      <c r="R2950" s="3">
        <f t="shared" si="93"/>
        <v>2015</v>
      </c>
    </row>
    <row r="2951" spans="1:18" ht="60" x14ac:dyDescent="0.25">
      <c r="A2951" s="3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10" t="s">
        <v>8315</v>
      </c>
      <c r="P2951" s="3" t="s">
        <v>8355</v>
      </c>
      <c r="Q2951" s="11">
        <f t="shared" si="92"/>
        <v>42297.823113425926</v>
      </c>
      <c r="R2951" s="3">
        <f t="shared" si="93"/>
        <v>2015</v>
      </c>
    </row>
    <row r="2952" spans="1:18" ht="60" x14ac:dyDescent="0.25">
      <c r="A2952" s="3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10" t="s">
        <v>8315</v>
      </c>
      <c r="P2952" s="3" t="s">
        <v>8355</v>
      </c>
      <c r="Q2952" s="11">
        <f t="shared" si="92"/>
        <v>42362.36518518519</v>
      </c>
      <c r="R2952" s="3">
        <f t="shared" si="93"/>
        <v>2015</v>
      </c>
    </row>
    <row r="2953" spans="1:18" ht="60" x14ac:dyDescent="0.25">
      <c r="A2953" s="3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10" t="s">
        <v>8315</v>
      </c>
      <c r="P2953" s="3" t="s">
        <v>8355</v>
      </c>
      <c r="Q2953" s="11">
        <f t="shared" si="92"/>
        <v>41872.802928240737</v>
      </c>
      <c r="R2953" s="3">
        <f t="shared" si="93"/>
        <v>2014</v>
      </c>
    </row>
    <row r="2954" spans="1:18" ht="60" x14ac:dyDescent="0.25">
      <c r="A2954" s="3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10" t="s">
        <v>8315</v>
      </c>
      <c r="P2954" s="3" t="s">
        <v>8355</v>
      </c>
      <c r="Q2954" s="11">
        <f t="shared" si="92"/>
        <v>42628.690266203703</v>
      </c>
      <c r="R2954" s="3">
        <f t="shared" si="93"/>
        <v>2016</v>
      </c>
    </row>
    <row r="2955" spans="1:18" ht="45" x14ac:dyDescent="0.25">
      <c r="A2955" s="3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10" t="s">
        <v>8315</v>
      </c>
      <c r="P2955" s="3" t="s">
        <v>8355</v>
      </c>
      <c r="Q2955" s="11">
        <f t="shared" si="92"/>
        <v>42255.791909722218</v>
      </c>
      <c r="R2955" s="3">
        <f t="shared" si="93"/>
        <v>2015</v>
      </c>
    </row>
    <row r="2956" spans="1:18" ht="45" x14ac:dyDescent="0.25">
      <c r="A2956" s="3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10" t="s">
        <v>8315</v>
      </c>
      <c r="P2956" s="3" t="s">
        <v>8355</v>
      </c>
      <c r="Q2956" s="11">
        <f t="shared" si="92"/>
        <v>42790.583368055552</v>
      </c>
      <c r="R2956" s="3">
        <f t="shared" si="93"/>
        <v>2017</v>
      </c>
    </row>
    <row r="2957" spans="1:18" ht="45" x14ac:dyDescent="0.25">
      <c r="A2957" s="3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10" t="s">
        <v>8315</v>
      </c>
      <c r="P2957" s="3" t="s">
        <v>8355</v>
      </c>
      <c r="Q2957" s="11">
        <f t="shared" si="92"/>
        <v>42141.741307870368</v>
      </c>
      <c r="R2957" s="3">
        <f t="shared" si="93"/>
        <v>2015</v>
      </c>
    </row>
    <row r="2958" spans="1:18" ht="60" x14ac:dyDescent="0.25">
      <c r="A2958" s="3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10" t="s">
        <v>8315</v>
      </c>
      <c r="P2958" s="3" t="s">
        <v>8355</v>
      </c>
      <c r="Q2958" s="11">
        <f t="shared" si="92"/>
        <v>42464.958912037036</v>
      </c>
      <c r="R2958" s="3">
        <f t="shared" si="93"/>
        <v>2016</v>
      </c>
    </row>
    <row r="2959" spans="1:18" ht="45" x14ac:dyDescent="0.25">
      <c r="A2959" s="3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10" t="s">
        <v>8315</v>
      </c>
      <c r="P2959" s="3" t="s">
        <v>8355</v>
      </c>
      <c r="Q2959" s="11">
        <f t="shared" si="92"/>
        <v>42031.011249999996</v>
      </c>
      <c r="R2959" s="3">
        <f t="shared" si="93"/>
        <v>2015</v>
      </c>
    </row>
    <row r="2960" spans="1:18" ht="45" x14ac:dyDescent="0.25">
      <c r="A2960" s="3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10" t="s">
        <v>8315</v>
      </c>
      <c r="P2960" s="3" t="s">
        <v>8355</v>
      </c>
      <c r="Q2960" s="11">
        <f t="shared" si="92"/>
        <v>42438.779131944444</v>
      </c>
      <c r="R2960" s="3">
        <f t="shared" si="93"/>
        <v>2016</v>
      </c>
    </row>
    <row r="2961" spans="1:18" ht="60" x14ac:dyDescent="0.25">
      <c r="A2961" s="3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10" t="s">
        <v>8315</v>
      </c>
      <c r="P2961" s="3" t="s">
        <v>8355</v>
      </c>
      <c r="Q2961" s="11">
        <f t="shared" si="92"/>
        <v>42498.008391203708</v>
      </c>
      <c r="R2961" s="3">
        <f t="shared" si="93"/>
        <v>2016</v>
      </c>
    </row>
    <row r="2962" spans="1:18" ht="45" x14ac:dyDescent="0.25">
      <c r="A2962" s="3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10" t="s">
        <v>8315</v>
      </c>
      <c r="P2962" s="3" t="s">
        <v>8355</v>
      </c>
      <c r="Q2962" s="11">
        <f t="shared" si="92"/>
        <v>41863.757210648146</v>
      </c>
      <c r="R2962" s="3">
        <f t="shared" si="93"/>
        <v>2014</v>
      </c>
    </row>
    <row r="2963" spans="1:18" ht="60" x14ac:dyDescent="0.25">
      <c r="A2963" s="3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10" t="s">
        <v>8315</v>
      </c>
      <c r="P2963" s="3" t="s">
        <v>8316</v>
      </c>
      <c r="Q2963" s="11">
        <f t="shared" si="92"/>
        <v>42061.212488425925</v>
      </c>
      <c r="R2963" s="3">
        <f t="shared" si="93"/>
        <v>2015</v>
      </c>
    </row>
    <row r="2964" spans="1:18" ht="60" x14ac:dyDescent="0.25">
      <c r="A2964" s="3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10" t="s">
        <v>8315</v>
      </c>
      <c r="P2964" s="3" t="s">
        <v>8316</v>
      </c>
      <c r="Q2964" s="11">
        <f t="shared" si="92"/>
        <v>42036.24428240741</v>
      </c>
      <c r="R2964" s="3">
        <f t="shared" si="93"/>
        <v>2015</v>
      </c>
    </row>
    <row r="2965" spans="1:18" ht="60" x14ac:dyDescent="0.25">
      <c r="A2965" s="3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10" t="s">
        <v>8315</v>
      </c>
      <c r="P2965" s="3" t="s">
        <v>8316</v>
      </c>
      <c r="Q2965" s="11">
        <f t="shared" si="92"/>
        <v>42157.470185185186</v>
      </c>
      <c r="R2965" s="3">
        <f t="shared" si="93"/>
        <v>2015</v>
      </c>
    </row>
    <row r="2966" spans="1:18" ht="60" x14ac:dyDescent="0.25">
      <c r="A2966" s="3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10" t="s">
        <v>8315</v>
      </c>
      <c r="P2966" s="3" t="s">
        <v>8316</v>
      </c>
      <c r="Q2966" s="11">
        <f t="shared" si="92"/>
        <v>41827.909942129627</v>
      </c>
      <c r="R2966" s="3">
        <f t="shared" si="93"/>
        <v>2014</v>
      </c>
    </row>
    <row r="2967" spans="1:18" ht="60" x14ac:dyDescent="0.25">
      <c r="A2967" s="3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10" t="s">
        <v>8315</v>
      </c>
      <c r="P2967" s="3" t="s">
        <v>8316</v>
      </c>
      <c r="Q2967" s="11">
        <f t="shared" si="92"/>
        <v>42162.729548611111</v>
      </c>
      <c r="R2967" s="3">
        <f t="shared" si="93"/>
        <v>2015</v>
      </c>
    </row>
    <row r="2968" spans="1:18" ht="60" x14ac:dyDescent="0.25">
      <c r="A2968" s="3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10" t="s">
        <v>8315</v>
      </c>
      <c r="P2968" s="3" t="s">
        <v>8316</v>
      </c>
      <c r="Q2968" s="11">
        <f t="shared" si="92"/>
        <v>42233.738564814819</v>
      </c>
      <c r="R2968" s="3">
        <f t="shared" si="93"/>
        <v>2015</v>
      </c>
    </row>
    <row r="2969" spans="1:18" ht="45" x14ac:dyDescent="0.25">
      <c r="A2969" s="3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10" t="s">
        <v>8315</v>
      </c>
      <c r="P2969" s="3" t="s">
        <v>8316</v>
      </c>
      <c r="Q2969" s="11">
        <f t="shared" si="92"/>
        <v>42042.197824074072</v>
      </c>
      <c r="R2969" s="3">
        <f t="shared" si="93"/>
        <v>2015</v>
      </c>
    </row>
    <row r="2970" spans="1:18" ht="30" x14ac:dyDescent="0.25">
      <c r="A2970" s="3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10" t="s">
        <v>8315</v>
      </c>
      <c r="P2970" s="3" t="s">
        <v>8316</v>
      </c>
      <c r="Q2970" s="11">
        <f t="shared" si="92"/>
        <v>42585.523842592593</v>
      </c>
      <c r="R2970" s="3">
        <f t="shared" si="93"/>
        <v>2016</v>
      </c>
    </row>
    <row r="2971" spans="1:18" ht="60" x14ac:dyDescent="0.25">
      <c r="A2971" s="3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10" t="s">
        <v>8315</v>
      </c>
      <c r="P2971" s="3" t="s">
        <v>8316</v>
      </c>
      <c r="Q2971" s="11">
        <f t="shared" si="92"/>
        <v>42097.786493055552</v>
      </c>
      <c r="R2971" s="3">
        <f t="shared" si="93"/>
        <v>2015</v>
      </c>
    </row>
    <row r="2972" spans="1:18" ht="45" x14ac:dyDescent="0.25">
      <c r="A2972" s="3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10" t="s">
        <v>8315</v>
      </c>
      <c r="P2972" s="3" t="s">
        <v>8316</v>
      </c>
      <c r="Q2972" s="11">
        <f t="shared" si="92"/>
        <v>41808.669571759259</v>
      </c>
      <c r="R2972" s="3">
        <f t="shared" si="93"/>
        <v>2014</v>
      </c>
    </row>
    <row r="2973" spans="1:18" ht="60" x14ac:dyDescent="0.25">
      <c r="A2973" s="3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10" t="s">
        <v>8315</v>
      </c>
      <c r="P2973" s="3" t="s">
        <v>8316</v>
      </c>
      <c r="Q2973" s="11">
        <f t="shared" si="92"/>
        <v>41852.658310185187</v>
      </c>
      <c r="R2973" s="3">
        <f t="shared" si="93"/>
        <v>2014</v>
      </c>
    </row>
    <row r="2974" spans="1:18" ht="30" x14ac:dyDescent="0.25">
      <c r="A2974" s="3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10" t="s">
        <v>8315</v>
      </c>
      <c r="P2974" s="3" t="s">
        <v>8316</v>
      </c>
      <c r="Q2974" s="11">
        <f t="shared" si="92"/>
        <v>42694.110185185185</v>
      </c>
      <c r="R2974" s="3">
        <f t="shared" si="93"/>
        <v>2016</v>
      </c>
    </row>
    <row r="2975" spans="1:18" ht="60" x14ac:dyDescent="0.25">
      <c r="A2975" s="3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10" t="s">
        <v>8315</v>
      </c>
      <c r="P2975" s="3" t="s">
        <v>8316</v>
      </c>
      <c r="Q2975" s="11">
        <f t="shared" si="92"/>
        <v>42341.818379629629</v>
      </c>
      <c r="R2975" s="3">
        <f t="shared" si="93"/>
        <v>2015</v>
      </c>
    </row>
    <row r="2976" spans="1:18" ht="60" x14ac:dyDescent="0.25">
      <c r="A2976" s="3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10" t="s">
        <v>8315</v>
      </c>
      <c r="P2976" s="3" t="s">
        <v>8316</v>
      </c>
      <c r="Q2976" s="11">
        <f t="shared" si="92"/>
        <v>41880.061006944445</v>
      </c>
      <c r="R2976" s="3">
        <f t="shared" si="93"/>
        <v>2014</v>
      </c>
    </row>
    <row r="2977" spans="1:18" ht="60" x14ac:dyDescent="0.25">
      <c r="A2977" s="3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10" t="s">
        <v>8315</v>
      </c>
      <c r="P2977" s="3" t="s">
        <v>8316</v>
      </c>
      <c r="Q2977" s="11">
        <f t="shared" si="92"/>
        <v>41941.683865740742</v>
      </c>
      <c r="R2977" s="3">
        <f t="shared" si="93"/>
        <v>2014</v>
      </c>
    </row>
    <row r="2978" spans="1:18" ht="45" x14ac:dyDescent="0.25">
      <c r="A2978" s="3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10" t="s">
        <v>8315</v>
      </c>
      <c r="P2978" s="3" t="s">
        <v>8316</v>
      </c>
      <c r="Q2978" s="11">
        <f t="shared" si="92"/>
        <v>42425.730671296296</v>
      </c>
      <c r="R2978" s="3">
        <f t="shared" si="93"/>
        <v>2016</v>
      </c>
    </row>
    <row r="2979" spans="1:18" ht="60" x14ac:dyDescent="0.25">
      <c r="A2979" s="3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10" t="s">
        <v>8315</v>
      </c>
      <c r="P2979" s="3" t="s">
        <v>8316</v>
      </c>
      <c r="Q2979" s="11">
        <f t="shared" si="92"/>
        <v>42026.88118055556</v>
      </c>
      <c r="R2979" s="3">
        <f t="shared" si="93"/>
        <v>2015</v>
      </c>
    </row>
    <row r="2980" spans="1:18" ht="60" x14ac:dyDescent="0.25">
      <c r="A2980" s="3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10" t="s">
        <v>8315</v>
      </c>
      <c r="P2980" s="3" t="s">
        <v>8316</v>
      </c>
      <c r="Q2980" s="11">
        <f t="shared" si="92"/>
        <v>41922.640590277777</v>
      </c>
      <c r="R2980" s="3">
        <f t="shared" si="93"/>
        <v>2014</v>
      </c>
    </row>
    <row r="2981" spans="1:18" ht="60" x14ac:dyDescent="0.25">
      <c r="A2981" s="3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10" t="s">
        <v>8315</v>
      </c>
      <c r="P2981" s="3" t="s">
        <v>8316</v>
      </c>
      <c r="Q2981" s="11">
        <f t="shared" si="92"/>
        <v>41993.824340277773</v>
      </c>
      <c r="R2981" s="3">
        <f t="shared" si="93"/>
        <v>2014</v>
      </c>
    </row>
    <row r="2982" spans="1:18" ht="45" x14ac:dyDescent="0.25">
      <c r="A2982" s="3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10" t="s">
        <v>8315</v>
      </c>
      <c r="P2982" s="3" t="s">
        <v>8316</v>
      </c>
      <c r="Q2982" s="11">
        <f t="shared" si="92"/>
        <v>42219.915856481486</v>
      </c>
      <c r="R2982" s="3">
        <f t="shared" si="93"/>
        <v>2015</v>
      </c>
    </row>
    <row r="2983" spans="1:18" ht="60" x14ac:dyDescent="0.25">
      <c r="A2983" s="3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10" t="s">
        <v>8315</v>
      </c>
      <c r="P2983" s="3" t="s">
        <v>8355</v>
      </c>
      <c r="Q2983" s="11">
        <f t="shared" si="92"/>
        <v>42225.559675925921</v>
      </c>
      <c r="R2983" s="3">
        <f t="shared" si="93"/>
        <v>2015</v>
      </c>
    </row>
    <row r="2984" spans="1:18" ht="45" x14ac:dyDescent="0.25">
      <c r="A2984" s="3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10" t="s">
        <v>8315</v>
      </c>
      <c r="P2984" s="3" t="s">
        <v>8355</v>
      </c>
      <c r="Q2984" s="11">
        <f t="shared" si="92"/>
        <v>42381.686840277776</v>
      </c>
      <c r="R2984" s="3">
        <f t="shared" si="93"/>
        <v>2016</v>
      </c>
    </row>
    <row r="2985" spans="1:18" ht="45" x14ac:dyDescent="0.25">
      <c r="A2985" s="3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10" t="s">
        <v>8315</v>
      </c>
      <c r="P2985" s="3" t="s">
        <v>8355</v>
      </c>
      <c r="Q2985" s="11">
        <f t="shared" si="92"/>
        <v>41894.632361111115</v>
      </c>
      <c r="R2985" s="3">
        <f t="shared" si="93"/>
        <v>2014</v>
      </c>
    </row>
    <row r="2986" spans="1:18" ht="60" x14ac:dyDescent="0.25">
      <c r="A2986" s="3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10" t="s">
        <v>8315</v>
      </c>
      <c r="P2986" s="3" t="s">
        <v>8355</v>
      </c>
      <c r="Q2986" s="11">
        <f t="shared" si="92"/>
        <v>42576.278715277775</v>
      </c>
      <c r="R2986" s="3">
        <f t="shared" si="93"/>
        <v>2016</v>
      </c>
    </row>
    <row r="2987" spans="1:18" ht="60" x14ac:dyDescent="0.25">
      <c r="A2987" s="3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10" t="s">
        <v>8315</v>
      </c>
      <c r="P2987" s="3" t="s">
        <v>8355</v>
      </c>
      <c r="Q2987" s="11">
        <f t="shared" si="92"/>
        <v>42654.973703703698</v>
      </c>
      <c r="R2987" s="3">
        <f t="shared" si="93"/>
        <v>2016</v>
      </c>
    </row>
    <row r="2988" spans="1:18" ht="45" x14ac:dyDescent="0.25">
      <c r="A2988" s="3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10" t="s">
        <v>8315</v>
      </c>
      <c r="P2988" s="3" t="s">
        <v>8355</v>
      </c>
      <c r="Q2988" s="11">
        <f t="shared" si="92"/>
        <v>42431.500069444446</v>
      </c>
      <c r="R2988" s="3">
        <f t="shared" si="93"/>
        <v>2016</v>
      </c>
    </row>
    <row r="2989" spans="1:18" ht="60" x14ac:dyDescent="0.25">
      <c r="A2989" s="3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10" t="s">
        <v>8315</v>
      </c>
      <c r="P2989" s="3" t="s">
        <v>8355</v>
      </c>
      <c r="Q2989" s="11">
        <f t="shared" si="92"/>
        <v>42627.307303240741</v>
      </c>
      <c r="R2989" s="3">
        <f t="shared" si="93"/>
        <v>2016</v>
      </c>
    </row>
    <row r="2990" spans="1:18" ht="60" x14ac:dyDescent="0.25">
      <c r="A2990" s="3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10" t="s">
        <v>8315</v>
      </c>
      <c r="P2990" s="3" t="s">
        <v>8355</v>
      </c>
      <c r="Q2990" s="11">
        <f t="shared" si="92"/>
        <v>42511.362048611118</v>
      </c>
      <c r="R2990" s="3">
        <f t="shared" si="93"/>
        <v>2016</v>
      </c>
    </row>
    <row r="2991" spans="1:18" x14ac:dyDescent="0.25">
      <c r="A2991" s="3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10" t="s">
        <v>8315</v>
      </c>
      <c r="P2991" s="3" t="s">
        <v>8355</v>
      </c>
      <c r="Q2991" s="11">
        <f t="shared" si="92"/>
        <v>42337.02039351852</v>
      </c>
      <c r="R2991" s="3">
        <f t="shared" si="93"/>
        <v>2015</v>
      </c>
    </row>
    <row r="2992" spans="1:18" ht="60" x14ac:dyDescent="0.25">
      <c r="A2992" s="3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10" t="s">
        <v>8315</v>
      </c>
      <c r="P2992" s="3" t="s">
        <v>8355</v>
      </c>
      <c r="Q2992" s="11">
        <f t="shared" si="92"/>
        <v>42341.57430555555</v>
      </c>
      <c r="R2992" s="3">
        <f t="shared" si="93"/>
        <v>2015</v>
      </c>
    </row>
    <row r="2993" spans="1:18" ht="60" x14ac:dyDescent="0.25">
      <c r="A2993" s="3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10" t="s">
        <v>8315</v>
      </c>
      <c r="P2993" s="3" t="s">
        <v>8355</v>
      </c>
      <c r="Q2993" s="11">
        <f t="shared" si="92"/>
        <v>42740.837152777778</v>
      </c>
      <c r="R2993" s="3">
        <f t="shared" si="93"/>
        <v>2017</v>
      </c>
    </row>
    <row r="2994" spans="1:18" ht="45" x14ac:dyDescent="0.25">
      <c r="A2994" s="3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10" t="s">
        <v>8315</v>
      </c>
      <c r="P2994" s="3" t="s">
        <v>8355</v>
      </c>
      <c r="Q2994" s="11">
        <f t="shared" si="92"/>
        <v>42622.767476851848</v>
      </c>
      <c r="R2994" s="3">
        <f t="shared" si="93"/>
        <v>2016</v>
      </c>
    </row>
    <row r="2995" spans="1:18" ht="30" x14ac:dyDescent="0.25">
      <c r="A2995" s="3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10" t="s">
        <v>8315</v>
      </c>
      <c r="P2995" s="3" t="s">
        <v>8355</v>
      </c>
      <c r="Q2995" s="11">
        <f t="shared" si="92"/>
        <v>42390.838738425926</v>
      </c>
      <c r="R2995" s="3">
        <f t="shared" si="93"/>
        <v>2016</v>
      </c>
    </row>
    <row r="2996" spans="1:18" ht="45" x14ac:dyDescent="0.25">
      <c r="A2996" s="3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10" t="s">
        <v>8315</v>
      </c>
      <c r="P2996" s="3" t="s">
        <v>8355</v>
      </c>
      <c r="Q2996" s="11">
        <f t="shared" si="92"/>
        <v>41885.478842592594</v>
      </c>
      <c r="R2996" s="3">
        <f t="shared" si="93"/>
        <v>2014</v>
      </c>
    </row>
    <row r="2997" spans="1:18" ht="60" x14ac:dyDescent="0.25">
      <c r="A2997" s="3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10" t="s">
        <v>8315</v>
      </c>
      <c r="P2997" s="3" t="s">
        <v>8355</v>
      </c>
      <c r="Q2997" s="11">
        <f t="shared" si="92"/>
        <v>42724.665173611109</v>
      </c>
      <c r="R2997" s="3">
        <f t="shared" si="93"/>
        <v>2016</v>
      </c>
    </row>
    <row r="2998" spans="1:18" ht="45" x14ac:dyDescent="0.25">
      <c r="A2998" s="3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10" t="s">
        <v>8315</v>
      </c>
      <c r="P2998" s="3" t="s">
        <v>8355</v>
      </c>
      <c r="Q2998" s="11">
        <f t="shared" si="92"/>
        <v>42090.912500000006</v>
      </c>
      <c r="R2998" s="3">
        <f t="shared" si="93"/>
        <v>2015</v>
      </c>
    </row>
    <row r="2999" spans="1:18" ht="60" x14ac:dyDescent="0.25">
      <c r="A2999" s="3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10" t="s">
        <v>8315</v>
      </c>
      <c r="P2999" s="3" t="s">
        <v>8355</v>
      </c>
      <c r="Q2999" s="11">
        <f t="shared" si="92"/>
        <v>42775.733715277776</v>
      </c>
      <c r="R2999" s="3">
        <f t="shared" si="93"/>
        <v>2017</v>
      </c>
    </row>
    <row r="3000" spans="1:18" ht="60" x14ac:dyDescent="0.25">
      <c r="A3000" s="3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10" t="s">
        <v>8315</v>
      </c>
      <c r="P3000" s="3" t="s">
        <v>8355</v>
      </c>
      <c r="Q3000" s="11">
        <f t="shared" si="92"/>
        <v>41778.193622685183</v>
      </c>
      <c r="R3000" s="3">
        <f t="shared" si="93"/>
        <v>2014</v>
      </c>
    </row>
    <row r="3001" spans="1:18" ht="60" x14ac:dyDescent="0.25">
      <c r="A3001" s="3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10" t="s">
        <v>8315</v>
      </c>
      <c r="P3001" s="3" t="s">
        <v>8355</v>
      </c>
      <c r="Q3001" s="11">
        <f t="shared" si="92"/>
        <v>42780.740277777775</v>
      </c>
      <c r="R3001" s="3">
        <f t="shared" si="93"/>
        <v>2017</v>
      </c>
    </row>
    <row r="3002" spans="1:18" ht="60" x14ac:dyDescent="0.25">
      <c r="A3002" s="3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10" t="s">
        <v>8315</v>
      </c>
      <c r="P3002" s="3" t="s">
        <v>8355</v>
      </c>
      <c r="Q3002" s="11">
        <f t="shared" si="92"/>
        <v>42752.827199074076</v>
      </c>
      <c r="R3002" s="3">
        <f t="shared" si="93"/>
        <v>2017</v>
      </c>
    </row>
    <row r="3003" spans="1:18" ht="45" x14ac:dyDescent="0.25">
      <c r="A3003" s="3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10" t="s">
        <v>8315</v>
      </c>
      <c r="P3003" s="3" t="s">
        <v>8355</v>
      </c>
      <c r="Q3003" s="11">
        <f t="shared" si="92"/>
        <v>42534.895625000005</v>
      </c>
      <c r="R3003" s="3">
        <f t="shared" si="93"/>
        <v>2016</v>
      </c>
    </row>
    <row r="3004" spans="1:18" ht="30" x14ac:dyDescent="0.25">
      <c r="A3004" s="3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10" t="s">
        <v>8315</v>
      </c>
      <c r="P3004" s="3" t="s">
        <v>8355</v>
      </c>
      <c r="Q3004" s="11">
        <f t="shared" si="92"/>
        <v>41239.83625</v>
      </c>
      <c r="R3004" s="3">
        <f t="shared" si="93"/>
        <v>2012</v>
      </c>
    </row>
    <row r="3005" spans="1:18" ht="60" x14ac:dyDescent="0.25">
      <c r="A3005" s="3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10" t="s">
        <v>8315</v>
      </c>
      <c r="P3005" s="3" t="s">
        <v>8355</v>
      </c>
      <c r="Q3005" s="11">
        <f t="shared" si="92"/>
        <v>42398.849259259259</v>
      </c>
      <c r="R3005" s="3">
        <f t="shared" si="93"/>
        <v>2016</v>
      </c>
    </row>
    <row r="3006" spans="1:18" ht="60" x14ac:dyDescent="0.25">
      <c r="A3006" s="3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10" t="s">
        <v>8315</v>
      </c>
      <c r="P3006" s="3" t="s">
        <v>8355</v>
      </c>
      <c r="Q3006" s="11">
        <f t="shared" si="92"/>
        <v>41928.881064814814</v>
      </c>
      <c r="R3006" s="3">
        <f t="shared" si="93"/>
        <v>2014</v>
      </c>
    </row>
    <row r="3007" spans="1:18" ht="60" x14ac:dyDescent="0.25">
      <c r="A3007" s="3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10" t="s">
        <v>8315</v>
      </c>
      <c r="P3007" s="3" t="s">
        <v>8355</v>
      </c>
      <c r="Q3007" s="11">
        <f t="shared" si="92"/>
        <v>41888.674826388888</v>
      </c>
      <c r="R3007" s="3">
        <f t="shared" si="93"/>
        <v>2014</v>
      </c>
    </row>
    <row r="3008" spans="1:18" ht="45" x14ac:dyDescent="0.25">
      <c r="A3008" s="3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10" t="s">
        <v>8315</v>
      </c>
      <c r="P3008" s="3" t="s">
        <v>8355</v>
      </c>
      <c r="Q3008" s="11">
        <f t="shared" si="92"/>
        <v>41957.756840277783</v>
      </c>
      <c r="R3008" s="3">
        <f t="shared" si="93"/>
        <v>2014</v>
      </c>
    </row>
    <row r="3009" spans="1:18" ht="30" x14ac:dyDescent="0.25">
      <c r="A3009" s="3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10" t="s">
        <v>8315</v>
      </c>
      <c r="P3009" s="3" t="s">
        <v>8355</v>
      </c>
      <c r="Q3009" s="11">
        <f t="shared" si="92"/>
        <v>42098.216238425928</v>
      </c>
      <c r="R3009" s="3">
        <f t="shared" si="93"/>
        <v>2015</v>
      </c>
    </row>
    <row r="3010" spans="1:18" ht="45" x14ac:dyDescent="0.25">
      <c r="A3010" s="3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10" t="s">
        <v>8315</v>
      </c>
      <c r="P3010" s="3" t="s">
        <v>8355</v>
      </c>
      <c r="Q3010" s="11">
        <f t="shared" si="92"/>
        <v>42360.212025462963</v>
      </c>
      <c r="R3010" s="3">
        <f t="shared" si="93"/>
        <v>2015</v>
      </c>
    </row>
    <row r="3011" spans="1:18" ht="60" x14ac:dyDescent="0.25">
      <c r="A3011" s="3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10" t="s">
        <v>8315</v>
      </c>
      <c r="P3011" s="3" t="s">
        <v>8355</v>
      </c>
      <c r="Q3011" s="11">
        <f t="shared" ref="Q3011:Q3074" si="94">(((J3011/60)/60)/24)+DATE(1970,1,1)</f>
        <v>41939.569907407407</v>
      </c>
      <c r="R3011" s="3">
        <f t="shared" ref="R3011:R3074" si="95">YEAR(Q3011)</f>
        <v>2014</v>
      </c>
    </row>
    <row r="3012" spans="1:18" ht="60" x14ac:dyDescent="0.25">
      <c r="A3012" s="3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10" t="s">
        <v>8315</v>
      </c>
      <c r="P3012" s="3" t="s">
        <v>8355</v>
      </c>
      <c r="Q3012" s="11">
        <f t="shared" si="94"/>
        <v>41996.832395833335</v>
      </c>
      <c r="R3012" s="3">
        <f t="shared" si="95"/>
        <v>2014</v>
      </c>
    </row>
    <row r="3013" spans="1:18" ht="45" x14ac:dyDescent="0.25">
      <c r="A3013" s="3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10" t="s">
        <v>8315</v>
      </c>
      <c r="P3013" s="3" t="s">
        <v>8355</v>
      </c>
      <c r="Q3013" s="11">
        <f t="shared" si="94"/>
        <v>42334.468935185185</v>
      </c>
      <c r="R3013" s="3">
        <f t="shared" si="95"/>
        <v>2015</v>
      </c>
    </row>
    <row r="3014" spans="1:18" ht="45" x14ac:dyDescent="0.25">
      <c r="A3014" s="3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10" t="s">
        <v>8315</v>
      </c>
      <c r="P3014" s="3" t="s">
        <v>8355</v>
      </c>
      <c r="Q3014" s="11">
        <f t="shared" si="94"/>
        <v>42024.702893518523</v>
      </c>
      <c r="R3014" s="3">
        <f t="shared" si="95"/>
        <v>2015</v>
      </c>
    </row>
    <row r="3015" spans="1:18" ht="45" x14ac:dyDescent="0.25">
      <c r="A3015" s="3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10" t="s">
        <v>8315</v>
      </c>
      <c r="P3015" s="3" t="s">
        <v>8355</v>
      </c>
      <c r="Q3015" s="11">
        <f t="shared" si="94"/>
        <v>42146.836215277777</v>
      </c>
      <c r="R3015" s="3">
        <f t="shared" si="95"/>
        <v>2015</v>
      </c>
    </row>
    <row r="3016" spans="1:18" ht="60" x14ac:dyDescent="0.25">
      <c r="A3016" s="3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10" t="s">
        <v>8315</v>
      </c>
      <c r="P3016" s="3" t="s">
        <v>8355</v>
      </c>
      <c r="Q3016" s="11">
        <f t="shared" si="94"/>
        <v>41920.123611111114</v>
      </c>
      <c r="R3016" s="3">
        <f t="shared" si="95"/>
        <v>2014</v>
      </c>
    </row>
    <row r="3017" spans="1:18" ht="45" x14ac:dyDescent="0.25">
      <c r="A3017" s="3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10" t="s">
        <v>8315</v>
      </c>
      <c r="P3017" s="3" t="s">
        <v>8355</v>
      </c>
      <c r="Q3017" s="11">
        <f t="shared" si="94"/>
        <v>41785.72729166667</v>
      </c>
      <c r="R3017" s="3">
        <f t="shared" si="95"/>
        <v>2014</v>
      </c>
    </row>
    <row r="3018" spans="1:18" ht="60" x14ac:dyDescent="0.25">
      <c r="A3018" s="3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10" t="s">
        <v>8315</v>
      </c>
      <c r="P3018" s="3" t="s">
        <v>8355</v>
      </c>
      <c r="Q3018" s="11">
        <f t="shared" si="94"/>
        <v>41778.548055555555</v>
      </c>
      <c r="R3018" s="3">
        <f t="shared" si="95"/>
        <v>2014</v>
      </c>
    </row>
    <row r="3019" spans="1:18" ht="60" x14ac:dyDescent="0.25">
      <c r="A3019" s="3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10" t="s">
        <v>8315</v>
      </c>
      <c r="P3019" s="3" t="s">
        <v>8355</v>
      </c>
      <c r="Q3019" s="11">
        <f t="shared" si="94"/>
        <v>41841.850034722222</v>
      </c>
      <c r="R3019" s="3">
        <f t="shared" si="95"/>
        <v>2014</v>
      </c>
    </row>
    <row r="3020" spans="1:18" ht="60" x14ac:dyDescent="0.25">
      <c r="A3020" s="3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10" t="s">
        <v>8315</v>
      </c>
      <c r="P3020" s="3" t="s">
        <v>8355</v>
      </c>
      <c r="Q3020" s="11">
        <f t="shared" si="94"/>
        <v>42163.29833333334</v>
      </c>
      <c r="R3020" s="3">
        <f t="shared" si="95"/>
        <v>2015</v>
      </c>
    </row>
    <row r="3021" spans="1:18" ht="60" x14ac:dyDescent="0.25">
      <c r="A3021" s="3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10" t="s">
        <v>8315</v>
      </c>
      <c r="P3021" s="3" t="s">
        <v>8355</v>
      </c>
      <c r="Q3021" s="11">
        <f t="shared" si="94"/>
        <v>41758.833564814813</v>
      </c>
      <c r="R3021" s="3">
        <f t="shared" si="95"/>
        <v>2014</v>
      </c>
    </row>
    <row r="3022" spans="1:18" ht="60" x14ac:dyDescent="0.25">
      <c r="A3022" s="3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10" t="s">
        <v>8315</v>
      </c>
      <c r="P3022" s="3" t="s">
        <v>8355</v>
      </c>
      <c r="Q3022" s="11">
        <f t="shared" si="94"/>
        <v>42170.846446759257</v>
      </c>
      <c r="R3022" s="3">
        <f t="shared" si="95"/>
        <v>2015</v>
      </c>
    </row>
    <row r="3023" spans="1:18" ht="45" x14ac:dyDescent="0.25">
      <c r="A3023" s="3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10" t="s">
        <v>8315</v>
      </c>
      <c r="P3023" s="3" t="s">
        <v>8355</v>
      </c>
      <c r="Q3023" s="11">
        <f t="shared" si="94"/>
        <v>42660.618854166663</v>
      </c>
      <c r="R3023" s="3">
        <f t="shared" si="95"/>
        <v>2016</v>
      </c>
    </row>
    <row r="3024" spans="1:18" ht="60" x14ac:dyDescent="0.25">
      <c r="A3024" s="3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10" t="s">
        <v>8315</v>
      </c>
      <c r="P3024" s="3" t="s">
        <v>8355</v>
      </c>
      <c r="Q3024" s="11">
        <f t="shared" si="94"/>
        <v>42564.95380787037</v>
      </c>
      <c r="R3024" s="3">
        <f t="shared" si="95"/>
        <v>2016</v>
      </c>
    </row>
    <row r="3025" spans="1:18" ht="60" x14ac:dyDescent="0.25">
      <c r="A3025" s="3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10" t="s">
        <v>8315</v>
      </c>
      <c r="P3025" s="3" t="s">
        <v>8355</v>
      </c>
      <c r="Q3025" s="11">
        <f t="shared" si="94"/>
        <v>42121.675763888896</v>
      </c>
      <c r="R3025" s="3">
        <f t="shared" si="95"/>
        <v>2015</v>
      </c>
    </row>
    <row r="3026" spans="1:18" ht="60" x14ac:dyDescent="0.25">
      <c r="A3026" s="3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10" t="s">
        <v>8315</v>
      </c>
      <c r="P3026" s="3" t="s">
        <v>8355</v>
      </c>
      <c r="Q3026" s="11">
        <f t="shared" si="94"/>
        <v>41158.993923611109</v>
      </c>
      <c r="R3026" s="3">
        <f t="shared" si="95"/>
        <v>2012</v>
      </c>
    </row>
    <row r="3027" spans="1:18" ht="45" x14ac:dyDescent="0.25">
      <c r="A3027" s="3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10" t="s">
        <v>8315</v>
      </c>
      <c r="P3027" s="3" t="s">
        <v>8355</v>
      </c>
      <c r="Q3027" s="11">
        <f t="shared" si="94"/>
        <v>41761.509409722225</v>
      </c>
      <c r="R3027" s="3">
        <f t="shared" si="95"/>
        <v>2014</v>
      </c>
    </row>
    <row r="3028" spans="1:18" ht="60" x14ac:dyDescent="0.25">
      <c r="A3028" s="3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10" t="s">
        <v>8315</v>
      </c>
      <c r="P3028" s="3" t="s">
        <v>8355</v>
      </c>
      <c r="Q3028" s="11">
        <f t="shared" si="94"/>
        <v>42783.459398148145</v>
      </c>
      <c r="R3028" s="3">
        <f t="shared" si="95"/>
        <v>2017</v>
      </c>
    </row>
    <row r="3029" spans="1:18" ht="45" x14ac:dyDescent="0.25">
      <c r="A3029" s="3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10" t="s">
        <v>8315</v>
      </c>
      <c r="P3029" s="3" t="s">
        <v>8355</v>
      </c>
      <c r="Q3029" s="11">
        <f t="shared" si="94"/>
        <v>42053.704293981486</v>
      </c>
      <c r="R3029" s="3">
        <f t="shared" si="95"/>
        <v>2015</v>
      </c>
    </row>
    <row r="3030" spans="1:18" ht="30" x14ac:dyDescent="0.25">
      <c r="A3030" s="3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10" t="s">
        <v>8315</v>
      </c>
      <c r="P3030" s="3" t="s">
        <v>8355</v>
      </c>
      <c r="Q3030" s="11">
        <f t="shared" si="94"/>
        <v>42567.264178240745</v>
      </c>
      <c r="R3030" s="3">
        <f t="shared" si="95"/>
        <v>2016</v>
      </c>
    </row>
    <row r="3031" spans="1:18" ht="60" x14ac:dyDescent="0.25">
      <c r="A3031" s="3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10" t="s">
        <v>8315</v>
      </c>
      <c r="P3031" s="3" t="s">
        <v>8355</v>
      </c>
      <c r="Q3031" s="11">
        <f t="shared" si="94"/>
        <v>41932.708877314813</v>
      </c>
      <c r="R3031" s="3">
        <f t="shared" si="95"/>
        <v>2014</v>
      </c>
    </row>
    <row r="3032" spans="1:18" ht="60" x14ac:dyDescent="0.25">
      <c r="A3032" s="3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10" t="s">
        <v>8315</v>
      </c>
      <c r="P3032" s="3" t="s">
        <v>8355</v>
      </c>
      <c r="Q3032" s="11">
        <f t="shared" si="94"/>
        <v>42233.747349537036</v>
      </c>
      <c r="R3032" s="3">
        <f t="shared" si="95"/>
        <v>2015</v>
      </c>
    </row>
    <row r="3033" spans="1:18" ht="75" x14ac:dyDescent="0.25">
      <c r="A3033" s="3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10" t="s">
        <v>8315</v>
      </c>
      <c r="P3033" s="3" t="s">
        <v>8355</v>
      </c>
      <c r="Q3033" s="11">
        <f t="shared" si="94"/>
        <v>42597.882488425923</v>
      </c>
      <c r="R3033" s="3">
        <f t="shared" si="95"/>
        <v>2016</v>
      </c>
    </row>
    <row r="3034" spans="1:18" ht="60" x14ac:dyDescent="0.25">
      <c r="A3034" s="3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10" t="s">
        <v>8315</v>
      </c>
      <c r="P3034" s="3" t="s">
        <v>8355</v>
      </c>
      <c r="Q3034" s="11">
        <f t="shared" si="94"/>
        <v>42228.044664351852</v>
      </c>
      <c r="R3034" s="3">
        <f t="shared" si="95"/>
        <v>2015</v>
      </c>
    </row>
    <row r="3035" spans="1:18" ht="45" x14ac:dyDescent="0.25">
      <c r="A3035" s="3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10" t="s">
        <v>8315</v>
      </c>
      <c r="P3035" s="3" t="s">
        <v>8355</v>
      </c>
      <c r="Q3035" s="11">
        <f t="shared" si="94"/>
        <v>42570.110243055555</v>
      </c>
      <c r="R3035" s="3">
        <f t="shared" si="95"/>
        <v>2016</v>
      </c>
    </row>
    <row r="3036" spans="1:18" ht="75" x14ac:dyDescent="0.25">
      <c r="A3036" s="3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10" t="s">
        <v>8315</v>
      </c>
      <c r="P3036" s="3" t="s">
        <v>8355</v>
      </c>
      <c r="Q3036" s="11">
        <f t="shared" si="94"/>
        <v>42644.535358796296</v>
      </c>
      <c r="R3036" s="3">
        <f t="shared" si="95"/>
        <v>2016</v>
      </c>
    </row>
    <row r="3037" spans="1:18" ht="45" x14ac:dyDescent="0.25">
      <c r="A3037" s="3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10" t="s">
        <v>8315</v>
      </c>
      <c r="P3037" s="3" t="s">
        <v>8355</v>
      </c>
      <c r="Q3037" s="11">
        <f t="shared" si="94"/>
        <v>41368.560289351852</v>
      </c>
      <c r="R3037" s="3">
        <f t="shared" si="95"/>
        <v>2013</v>
      </c>
    </row>
    <row r="3038" spans="1:18" ht="60" x14ac:dyDescent="0.25">
      <c r="A3038" s="3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10" t="s">
        <v>8315</v>
      </c>
      <c r="P3038" s="3" t="s">
        <v>8355</v>
      </c>
      <c r="Q3038" s="11">
        <f t="shared" si="94"/>
        <v>41466.785231481481</v>
      </c>
      <c r="R3038" s="3">
        <f t="shared" si="95"/>
        <v>2013</v>
      </c>
    </row>
    <row r="3039" spans="1:18" ht="60" x14ac:dyDescent="0.25">
      <c r="A3039" s="3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10" t="s">
        <v>8315</v>
      </c>
      <c r="P3039" s="3" t="s">
        <v>8355</v>
      </c>
      <c r="Q3039" s="11">
        <f t="shared" si="94"/>
        <v>40378.893206018518</v>
      </c>
      <c r="R3039" s="3">
        <f t="shared" si="95"/>
        <v>2010</v>
      </c>
    </row>
    <row r="3040" spans="1:18" ht="45" x14ac:dyDescent="0.25">
      <c r="A3040" s="3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10" t="s">
        <v>8315</v>
      </c>
      <c r="P3040" s="3" t="s">
        <v>8355</v>
      </c>
      <c r="Q3040" s="11">
        <f t="shared" si="94"/>
        <v>42373.252280092594</v>
      </c>
      <c r="R3040" s="3">
        <f t="shared" si="95"/>
        <v>2016</v>
      </c>
    </row>
    <row r="3041" spans="1:18" ht="45" x14ac:dyDescent="0.25">
      <c r="A3041" s="3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10" t="s">
        <v>8315</v>
      </c>
      <c r="P3041" s="3" t="s">
        <v>8355</v>
      </c>
      <c r="Q3041" s="11">
        <f t="shared" si="94"/>
        <v>41610.794421296298</v>
      </c>
      <c r="R3041" s="3">
        <f t="shared" si="95"/>
        <v>2013</v>
      </c>
    </row>
    <row r="3042" spans="1:18" ht="45" x14ac:dyDescent="0.25">
      <c r="A3042" s="3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10" t="s">
        <v>8315</v>
      </c>
      <c r="P3042" s="3" t="s">
        <v>8355</v>
      </c>
      <c r="Q3042" s="11">
        <f t="shared" si="94"/>
        <v>42177.791909722218</v>
      </c>
      <c r="R3042" s="3">
        <f t="shared" si="95"/>
        <v>2015</v>
      </c>
    </row>
    <row r="3043" spans="1:18" ht="30" x14ac:dyDescent="0.25">
      <c r="A3043" s="3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10" t="s">
        <v>8315</v>
      </c>
      <c r="P3043" s="3" t="s">
        <v>8355</v>
      </c>
      <c r="Q3043" s="11">
        <f t="shared" si="94"/>
        <v>42359.868611111116</v>
      </c>
      <c r="R3043" s="3">
        <f t="shared" si="95"/>
        <v>2015</v>
      </c>
    </row>
    <row r="3044" spans="1:18" ht="60" x14ac:dyDescent="0.25">
      <c r="A3044" s="3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10" t="s">
        <v>8315</v>
      </c>
      <c r="P3044" s="3" t="s">
        <v>8355</v>
      </c>
      <c r="Q3044" s="11">
        <f t="shared" si="94"/>
        <v>42253.688043981485</v>
      </c>
      <c r="R3044" s="3">
        <f t="shared" si="95"/>
        <v>2015</v>
      </c>
    </row>
    <row r="3045" spans="1:18" ht="45" x14ac:dyDescent="0.25">
      <c r="A3045" s="3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10" t="s">
        <v>8315</v>
      </c>
      <c r="P3045" s="3" t="s">
        <v>8355</v>
      </c>
      <c r="Q3045" s="11">
        <f t="shared" si="94"/>
        <v>42083.070590277777</v>
      </c>
      <c r="R3045" s="3">
        <f t="shared" si="95"/>
        <v>2015</v>
      </c>
    </row>
    <row r="3046" spans="1:18" ht="45" x14ac:dyDescent="0.25">
      <c r="A3046" s="3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10" t="s">
        <v>8315</v>
      </c>
      <c r="P3046" s="3" t="s">
        <v>8355</v>
      </c>
      <c r="Q3046" s="11">
        <f t="shared" si="94"/>
        <v>42387.7268287037</v>
      </c>
      <c r="R3046" s="3">
        <f t="shared" si="95"/>
        <v>2016</v>
      </c>
    </row>
    <row r="3047" spans="1:18" ht="60" x14ac:dyDescent="0.25">
      <c r="A3047" s="3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10" t="s">
        <v>8315</v>
      </c>
      <c r="P3047" s="3" t="s">
        <v>8355</v>
      </c>
      <c r="Q3047" s="11">
        <f t="shared" si="94"/>
        <v>41843.155729166669</v>
      </c>
      <c r="R3047" s="3">
        <f t="shared" si="95"/>
        <v>2014</v>
      </c>
    </row>
    <row r="3048" spans="1:18" ht="60" x14ac:dyDescent="0.25">
      <c r="A3048" s="3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10" t="s">
        <v>8315</v>
      </c>
      <c r="P3048" s="3" t="s">
        <v>8355</v>
      </c>
      <c r="Q3048" s="11">
        <f t="shared" si="94"/>
        <v>41862.803078703706</v>
      </c>
      <c r="R3048" s="3">
        <f t="shared" si="95"/>
        <v>2014</v>
      </c>
    </row>
    <row r="3049" spans="1:18" ht="45" x14ac:dyDescent="0.25">
      <c r="A3049" s="3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10" t="s">
        <v>8315</v>
      </c>
      <c r="P3049" s="3" t="s">
        <v>8355</v>
      </c>
      <c r="Q3049" s="11">
        <f t="shared" si="94"/>
        <v>42443.989050925928</v>
      </c>
      <c r="R3049" s="3">
        <f t="shared" si="95"/>
        <v>2016</v>
      </c>
    </row>
    <row r="3050" spans="1:18" ht="60" x14ac:dyDescent="0.25">
      <c r="A3050" s="3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10" t="s">
        <v>8315</v>
      </c>
      <c r="P3050" s="3" t="s">
        <v>8355</v>
      </c>
      <c r="Q3050" s="11">
        <f t="shared" si="94"/>
        <v>41975.901180555549</v>
      </c>
      <c r="R3050" s="3">
        <f t="shared" si="95"/>
        <v>2014</v>
      </c>
    </row>
    <row r="3051" spans="1:18" ht="60" x14ac:dyDescent="0.25">
      <c r="A3051" s="3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10" t="s">
        <v>8315</v>
      </c>
      <c r="P3051" s="3" t="s">
        <v>8355</v>
      </c>
      <c r="Q3051" s="11">
        <f t="shared" si="94"/>
        <v>42139.014525462961</v>
      </c>
      <c r="R3051" s="3">
        <f t="shared" si="95"/>
        <v>2015</v>
      </c>
    </row>
    <row r="3052" spans="1:18" ht="30" x14ac:dyDescent="0.25">
      <c r="A3052" s="3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10" t="s">
        <v>8315</v>
      </c>
      <c r="P3052" s="3" t="s">
        <v>8355</v>
      </c>
      <c r="Q3052" s="11">
        <f t="shared" si="94"/>
        <v>42465.16851851852</v>
      </c>
      <c r="R3052" s="3">
        <f t="shared" si="95"/>
        <v>2016</v>
      </c>
    </row>
    <row r="3053" spans="1:18" ht="60" x14ac:dyDescent="0.25">
      <c r="A3053" s="3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10" t="s">
        <v>8315</v>
      </c>
      <c r="P3053" s="3" t="s">
        <v>8355</v>
      </c>
      <c r="Q3053" s="11">
        <f t="shared" si="94"/>
        <v>42744.416030092587</v>
      </c>
      <c r="R3053" s="3">
        <f t="shared" si="95"/>
        <v>2017</v>
      </c>
    </row>
    <row r="3054" spans="1:18" ht="45" x14ac:dyDescent="0.25">
      <c r="A3054" s="3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10" t="s">
        <v>8315</v>
      </c>
      <c r="P3054" s="3" t="s">
        <v>8355</v>
      </c>
      <c r="Q3054" s="11">
        <f t="shared" si="94"/>
        <v>42122.670069444444</v>
      </c>
      <c r="R3054" s="3">
        <f t="shared" si="95"/>
        <v>2015</v>
      </c>
    </row>
    <row r="3055" spans="1:18" ht="60" x14ac:dyDescent="0.25">
      <c r="A3055" s="3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10" t="s">
        <v>8315</v>
      </c>
      <c r="P3055" s="3" t="s">
        <v>8355</v>
      </c>
      <c r="Q3055" s="11">
        <f t="shared" si="94"/>
        <v>41862.761724537035</v>
      </c>
      <c r="R3055" s="3">
        <f t="shared" si="95"/>
        <v>2014</v>
      </c>
    </row>
    <row r="3056" spans="1:18" ht="60" x14ac:dyDescent="0.25">
      <c r="A3056" s="3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10" t="s">
        <v>8315</v>
      </c>
      <c r="P3056" s="3" t="s">
        <v>8355</v>
      </c>
      <c r="Q3056" s="11">
        <f t="shared" si="94"/>
        <v>42027.832800925928</v>
      </c>
      <c r="R3056" s="3">
        <f t="shared" si="95"/>
        <v>2015</v>
      </c>
    </row>
    <row r="3057" spans="1:18" ht="60" x14ac:dyDescent="0.25">
      <c r="A3057" s="3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10" t="s">
        <v>8315</v>
      </c>
      <c r="P3057" s="3" t="s">
        <v>8355</v>
      </c>
      <c r="Q3057" s="11">
        <f t="shared" si="94"/>
        <v>41953.95821759259</v>
      </c>
      <c r="R3057" s="3">
        <f t="shared" si="95"/>
        <v>2014</v>
      </c>
    </row>
    <row r="3058" spans="1:18" ht="60" x14ac:dyDescent="0.25">
      <c r="A3058" s="3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10" t="s">
        <v>8315</v>
      </c>
      <c r="P3058" s="3" t="s">
        <v>8355</v>
      </c>
      <c r="Q3058" s="11">
        <f t="shared" si="94"/>
        <v>41851.636388888888</v>
      </c>
      <c r="R3058" s="3">
        <f t="shared" si="95"/>
        <v>2014</v>
      </c>
    </row>
    <row r="3059" spans="1:18" ht="45" x14ac:dyDescent="0.25">
      <c r="A3059" s="3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10" t="s">
        <v>8315</v>
      </c>
      <c r="P3059" s="3" t="s">
        <v>8355</v>
      </c>
      <c r="Q3059" s="11">
        <f t="shared" si="94"/>
        <v>42433.650590277779</v>
      </c>
      <c r="R3059" s="3">
        <f t="shared" si="95"/>
        <v>2016</v>
      </c>
    </row>
    <row r="3060" spans="1:18" ht="60" x14ac:dyDescent="0.25">
      <c r="A3060" s="3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10" t="s">
        <v>8315</v>
      </c>
      <c r="P3060" s="3" t="s">
        <v>8355</v>
      </c>
      <c r="Q3060" s="11">
        <f t="shared" si="94"/>
        <v>42460.374305555553</v>
      </c>
      <c r="R3060" s="3">
        <f t="shared" si="95"/>
        <v>2016</v>
      </c>
    </row>
    <row r="3061" spans="1:18" ht="60" x14ac:dyDescent="0.25">
      <c r="A3061" s="3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10" t="s">
        <v>8315</v>
      </c>
      <c r="P3061" s="3" t="s">
        <v>8355</v>
      </c>
      <c r="Q3061" s="11">
        <f t="shared" si="94"/>
        <v>41829.935717592591</v>
      </c>
      <c r="R3061" s="3">
        <f t="shared" si="95"/>
        <v>2014</v>
      </c>
    </row>
    <row r="3062" spans="1:18" ht="45" x14ac:dyDescent="0.25">
      <c r="A3062" s="3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10" t="s">
        <v>8315</v>
      </c>
      <c r="P3062" s="3" t="s">
        <v>8355</v>
      </c>
      <c r="Q3062" s="11">
        <f t="shared" si="94"/>
        <v>42245.274699074071</v>
      </c>
      <c r="R3062" s="3">
        <f t="shared" si="95"/>
        <v>2015</v>
      </c>
    </row>
    <row r="3063" spans="1:18" x14ac:dyDescent="0.25">
      <c r="A3063" s="3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10" t="s">
        <v>8315</v>
      </c>
      <c r="P3063" s="3" t="s">
        <v>8355</v>
      </c>
      <c r="Q3063" s="11">
        <f t="shared" si="94"/>
        <v>41834.784120370372</v>
      </c>
      <c r="R3063" s="3">
        <f t="shared" si="95"/>
        <v>2014</v>
      </c>
    </row>
    <row r="3064" spans="1:18" ht="60" x14ac:dyDescent="0.25">
      <c r="A3064" s="3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10" t="s">
        <v>8315</v>
      </c>
      <c r="P3064" s="3" t="s">
        <v>8355</v>
      </c>
      <c r="Q3064" s="11">
        <f t="shared" si="94"/>
        <v>42248.535787037035</v>
      </c>
      <c r="R3064" s="3">
        <f t="shared" si="95"/>
        <v>2015</v>
      </c>
    </row>
    <row r="3065" spans="1:18" ht="45" x14ac:dyDescent="0.25">
      <c r="A3065" s="3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10" t="s">
        <v>8315</v>
      </c>
      <c r="P3065" s="3" t="s">
        <v>8355</v>
      </c>
      <c r="Q3065" s="11">
        <f t="shared" si="94"/>
        <v>42630.922893518517</v>
      </c>
      <c r="R3065" s="3">
        <f t="shared" si="95"/>
        <v>2016</v>
      </c>
    </row>
    <row r="3066" spans="1:18" ht="30" x14ac:dyDescent="0.25">
      <c r="A3066" s="3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10" t="s">
        <v>8315</v>
      </c>
      <c r="P3066" s="3" t="s">
        <v>8355</v>
      </c>
      <c r="Q3066" s="11">
        <f t="shared" si="94"/>
        <v>42299.130162037036</v>
      </c>
      <c r="R3066" s="3">
        <f t="shared" si="95"/>
        <v>2015</v>
      </c>
    </row>
    <row r="3067" spans="1:18" ht="60" x14ac:dyDescent="0.25">
      <c r="A3067" s="3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10" t="s">
        <v>8315</v>
      </c>
      <c r="P3067" s="3" t="s">
        <v>8355</v>
      </c>
      <c r="Q3067" s="11">
        <f t="shared" si="94"/>
        <v>41825.055231481485</v>
      </c>
      <c r="R3067" s="3">
        <f t="shared" si="95"/>
        <v>2014</v>
      </c>
    </row>
    <row r="3068" spans="1:18" ht="45" x14ac:dyDescent="0.25">
      <c r="A3068" s="3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10" t="s">
        <v>8315</v>
      </c>
      <c r="P3068" s="3" t="s">
        <v>8355</v>
      </c>
      <c r="Q3068" s="11">
        <f t="shared" si="94"/>
        <v>42531.228437500002</v>
      </c>
      <c r="R3068" s="3">
        <f t="shared" si="95"/>
        <v>2016</v>
      </c>
    </row>
    <row r="3069" spans="1:18" ht="60" x14ac:dyDescent="0.25">
      <c r="A3069" s="3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10" t="s">
        <v>8315</v>
      </c>
      <c r="P3069" s="3" t="s">
        <v>8355</v>
      </c>
      <c r="Q3069" s="11">
        <f t="shared" si="94"/>
        <v>42226.938414351855</v>
      </c>
      <c r="R3069" s="3">
        <f t="shared" si="95"/>
        <v>2015</v>
      </c>
    </row>
    <row r="3070" spans="1:18" ht="60" x14ac:dyDescent="0.25">
      <c r="A3070" s="3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10" t="s">
        <v>8315</v>
      </c>
      <c r="P3070" s="3" t="s">
        <v>8355</v>
      </c>
      <c r="Q3070" s="11">
        <f t="shared" si="94"/>
        <v>42263.691574074073</v>
      </c>
      <c r="R3070" s="3">
        <f t="shared" si="95"/>
        <v>2015</v>
      </c>
    </row>
    <row r="3071" spans="1:18" ht="60" x14ac:dyDescent="0.25">
      <c r="A3071" s="3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10" t="s">
        <v>8315</v>
      </c>
      <c r="P3071" s="3" t="s">
        <v>8355</v>
      </c>
      <c r="Q3071" s="11">
        <f t="shared" si="94"/>
        <v>41957.833726851852</v>
      </c>
      <c r="R3071" s="3">
        <f t="shared" si="95"/>
        <v>2014</v>
      </c>
    </row>
    <row r="3072" spans="1:18" ht="45" x14ac:dyDescent="0.25">
      <c r="A3072" s="3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10" t="s">
        <v>8315</v>
      </c>
      <c r="P3072" s="3" t="s">
        <v>8355</v>
      </c>
      <c r="Q3072" s="11">
        <f t="shared" si="94"/>
        <v>42690.733437499999</v>
      </c>
      <c r="R3072" s="3">
        <f t="shared" si="95"/>
        <v>2016</v>
      </c>
    </row>
    <row r="3073" spans="1:18" ht="45" x14ac:dyDescent="0.25">
      <c r="A3073" s="3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10" t="s">
        <v>8315</v>
      </c>
      <c r="P3073" s="3" t="s">
        <v>8355</v>
      </c>
      <c r="Q3073" s="11">
        <f t="shared" si="94"/>
        <v>42097.732418981483</v>
      </c>
      <c r="R3073" s="3">
        <f t="shared" si="95"/>
        <v>2015</v>
      </c>
    </row>
    <row r="3074" spans="1:18" ht="60" x14ac:dyDescent="0.25">
      <c r="A3074" s="3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10" t="s">
        <v>8315</v>
      </c>
      <c r="P3074" s="3" t="s">
        <v>8355</v>
      </c>
      <c r="Q3074" s="11">
        <f t="shared" si="94"/>
        <v>42658.690532407403</v>
      </c>
      <c r="R3074" s="3">
        <f t="shared" si="95"/>
        <v>2016</v>
      </c>
    </row>
    <row r="3075" spans="1:18" ht="45" x14ac:dyDescent="0.25">
      <c r="A3075" s="3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10" t="s">
        <v>8315</v>
      </c>
      <c r="P3075" s="3" t="s">
        <v>8355</v>
      </c>
      <c r="Q3075" s="11">
        <f t="shared" ref="Q3075:Q3138" si="96">(((J3075/60)/60)/24)+DATE(1970,1,1)</f>
        <v>42111.684027777781</v>
      </c>
      <c r="R3075" s="3">
        <f t="shared" ref="R3075:R3138" si="97">YEAR(Q3075)</f>
        <v>2015</v>
      </c>
    </row>
    <row r="3076" spans="1:18" ht="75" x14ac:dyDescent="0.25">
      <c r="A3076" s="3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10" t="s">
        <v>8315</v>
      </c>
      <c r="P3076" s="3" t="s">
        <v>8355</v>
      </c>
      <c r="Q3076" s="11">
        <f t="shared" si="96"/>
        <v>42409.571284722217</v>
      </c>
      <c r="R3076" s="3">
        <f t="shared" si="97"/>
        <v>2016</v>
      </c>
    </row>
    <row r="3077" spans="1:18" ht="45" x14ac:dyDescent="0.25">
      <c r="A3077" s="3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10" t="s">
        <v>8315</v>
      </c>
      <c r="P3077" s="3" t="s">
        <v>8355</v>
      </c>
      <c r="Q3077" s="11">
        <f t="shared" si="96"/>
        <v>42551.102314814809</v>
      </c>
      <c r="R3077" s="3">
        <f t="shared" si="97"/>
        <v>2016</v>
      </c>
    </row>
    <row r="3078" spans="1:18" ht="30" x14ac:dyDescent="0.25">
      <c r="A3078" s="3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10" t="s">
        <v>8315</v>
      </c>
      <c r="P3078" s="3" t="s">
        <v>8355</v>
      </c>
      <c r="Q3078" s="11">
        <f t="shared" si="96"/>
        <v>42226.651886574073</v>
      </c>
      <c r="R3078" s="3">
        <f t="shared" si="97"/>
        <v>2015</v>
      </c>
    </row>
    <row r="3079" spans="1:18" ht="60" x14ac:dyDescent="0.25">
      <c r="A3079" s="3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10" t="s">
        <v>8315</v>
      </c>
      <c r="P3079" s="3" t="s">
        <v>8355</v>
      </c>
      <c r="Q3079" s="11">
        <f t="shared" si="96"/>
        <v>42766.956921296296</v>
      </c>
      <c r="R3079" s="3">
        <f t="shared" si="97"/>
        <v>2017</v>
      </c>
    </row>
    <row r="3080" spans="1:18" ht="60" x14ac:dyDescent="0.25">
      <c r="A3080" s="3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10" t="s">
        <v>8315</v>
      </c>
      <c r="P3080" s="3" t="s">
        <v>8355</v>
      </c>
      <c r="Q3080" s="11">
        <f t="shared" si="96"/>
        <v>42031.138831018514</v>
      </c>
      <c r="R3080" s="3">
        <f t="shared" si="97"/>
        <v>2015</v>
      </c>
    </row>
    <row r="3081" spans="1:18" ht="45" x14ac:dyDescent="0.25">
      <c r="A3081" s="3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10" t="s">
        <v>8315</v>
      </c>
      <c r="P3081" s="3" t="s">
        <v>8355</v>
      </c>
      <c r="Q3081" s="11">
        <f t="shared" si="96"/>
        <v>42055.713368055556</v>
      </c>
      <c r="R3081" s="3">
        <f t="shared" si="97"/>
        <v>2015</v>
      </c>
    </row>
    <row r="3082" spans="1:18" ht="60" x14ac:dyDescent="0.25">
      <c r="A3082" s="3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10" t="s">
        <v>8315</v>
      </c>
      <c r="P3082" s="3" t="s">
        <v>8355</v>
      </c>
      <c r="Q3082" s="11">
        <f t="shared" si="96"/>
        <v>41940.028287037036</v>
      </c>
      <c r="R3082" s="3">
        <f t="shared" si="97"/>
        <v>2014</v>
      </c>
    </row>
    <row r="3083" spans="1:18" ht="60" x14ac:dyDescent="0.25">
      <c r="A3083" s="3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10" t="s">
        <v>8315</v>
      </c>
      <c r="P3083" s="3" t="s">
        <v>8355</v>
      </c>
      <c r="Q3083" s="11">
        <f t="shared" si="96"/>
        <v>42237.181608796294</v>
      </c>
      <c r="R3083" s="3">
        <f t="shared" si="97"/>
        <v>2015</v>
      </c>
    </row>
    <row r="3084" spans="1:18" ht="60" x14ac:dyDescent="0.25">
      <c r="A3084" s="3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10" t="s">
        <v>8315</v>
      </c>
      <c r="P3084" s="3" t="s">
        <v>8355</v>
      </c>
      <c r="Q3084" s="11">
        <f t="shared" si="96"/>
        <v>42293.922986111109</v>
      </c>
      <c r="R3084" s="3">
        <f t="shared" si="97"/>
        <v>2015</v>
      </c>
    </row>
    <row r="3085" spans="1:18" ht="75" x14ac:dyDescent="0.25">
      <c r="A3085" s="3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10" t="s">
        <v>8315</v>
      </c>
      <c r="P3085" s="3" t="s">
        <v>8355</v>
      </c>
      <c r="Q3085" s="11">
        <f t="shared" si="96"/>
        <v>41853.563402777778</v>
      </c>
      <c r="R3085" s="3">
        <f t="shared" si="97"/>
        <v>2014</v>
      </c>
    </row>
    <row r="3086" spans="1:18" ht="60" x14ac:dyDescent="0.25">
      <c r="A3086" s="3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10" t="s">
        <v>8315</v>
      </c>
      <c r="P3086" s="3" t="s">
        <v>8355</v>
      </c>
      <c r="Q3086" s="11">
        <f t="shared" si="96"/>
        <v>42100.723738425921</v>
      </c>
      <c r="R3086" s="3">
        <f t="shared" si="97"/>
        <v>2015</v>
      </c>
    </row>
    <row r="3087" spans="1:18" ht="60" x14ac:dyDescent="0.25">
      <c r="A3087" s="3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10" t="s">
        <v>8315</v>
      </c>
      <c r="P3087" s="3" t="s">
        <v>8355</v>
      </c>
      <c r="Q3087" s="11">
        <f t="shared" si="96"/>
        <v>42246.883784722217</v>
      </c>
      <c r="R3087" s="3">
        <f t="shared" si="97"/>
        <v>2015</v>
      </c>
    </row>
    <row r="3088" spans="1:18" ht="60" x14ac:dyDescent="0.25">
      <c r="A3088" s="3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10" t="s">
        <v>8315</v>
      </c>
      <c r="P3088" s="3" t="s">
        <v>8355</v>
      </c>
      <c r="Q3088" s="11">
        <f t="shared" si="96"/>
        <v>42173.67082175926</v>
      </c>
      <c r="R3088" s="3">
        <f t="shared" si="97"/>
        <v>2015</v>
      </c>
    </row>
    <row r="3089" spans="1:18" ht="60" x14ac:dyDescent="0.25">
      <c r="A3089" s="3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10" t="s">
        <v>8315</v>
      </c>
      <c r="P3089" s="3" t="s">
        <v>8355</v>
      </c>
      <c r="Q3089" s="11">
        <f t="shared" si="96"/>
        <v>42665.150347222225</v>
      </c>
      <c r="R3089" s="3">
        <f t="shared" si="97"/>
        <v>2016</v>
      </c>
    </row>
    <row r="3090" spans="1:18" ht="45" x14ac:dyDescent="0.25">
      <c r="A3090" s="3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10" t="s">
        <v>8315</v>
      </c>
      <c r="P3090" s="3" t="s">
        <v>8355</v>
      </c>
      <c r="Q3090" s="11">
        <f t="shared" si="96"/>
        <v>41981.57230324074</v>
      </c>
      <c r="R3090" s="3">
        <f t="shared" si="97"/>
        <v>2014</v>
      </c>
    </row>
    <row r="3091" spans="1:18" ht="45" x14ac:dyDescent="0.25">
      <c r="A3091" s="3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10" t="s">
        <v>8315</v>
      </c>
      <c r="P3091" s="3" t="s">
        <v>8355</v>
      </c>
      <c r="Q3091" s="11">
        <f t="shared" si="96"/>
        <v>42528.542627314819</v>
      </c>
      <c r="R3091" s="3">
        <f t="shared" si="97"/>
        <v>2016</v>
      </c>
    </row>
    <row r="3092" spans="1:18" ht="60" x14ac:dyDescent="0.25">
      <c r="A3092" s="3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10" t="s">
        <v>8315</v>
      </c>
      <c r="P3092" s="3" t="s">
        <v>8355</v>
      </c>
      <c r="Q3092" s="11">
        <f t="shared" si="96"/>
        <v>42065.818807870368</v>
      </c>
      <c r="R3092" s="3">
        <f t="shared" si="97"/>
        <v>2015</v>
      </c>
    </row>
    <row r="3093" spans="1:18" ht="60" x14ac:dyDescent="0.25">
      <c r="A3093" s="3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10" t="s">
        <v>8315</v>
      </c>
      <c r="P3093" s="3" t="s">
        <v>8355</v>
      </c>
      <c r="Q3093" s="11">
        <f t="shared" si="96"/>
        <v>42566.948414351849</v>
      </c>
      <c r="R3093" s="3">
        <f t="shared" si="97"/>
        <v>2016</v>
      </c>
    </row>
    <row r="3094" spans="1:18" ht="45" x14ac:dyDescent="0.25">
      <c r="A3094" s="3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10" t="s">
        <v>8315</v>
      </c>
      <c r="P3094" s="3" t="s">
        <v>8355</v>
      </c>
      <c r="Q3094" s="11">
        <f t="shared" si="96"/>
        <v>42255.619351851856</v>
      </c>
      <c r="R3094" s="3">
        <f t="shared" si="97"/>
        <v>2015</v>
      </c>
    </row>
    <row r="3095" spans="1:18" ht="60" x14ac:dyDescent="0.25">
      <c r="A3095" s="3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10" t="s">
        <v>8315</v>
      </c>
      <c r="P3095" s="3" t="s">
        <v>8355</v>
      </c>
      <c r="Q3095" s="11">
        <f t="shared" si="96"/>
        <v>41760.909039351849</v>
      </c>
      <c r="R3095" s="3">
        <f t="shared" si="97"/>
        <v>2014</v>
      </c>
    </row>
    <row r="3096" spans="1:18" ht="45" x14ac:dyDescent="0.25">
      <c r="A3096" s="3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10" t="s">
        <v>8315</v>
      </c>
      <c r="P3096" s="3" t="s">
        <v>8355</v>
      </c>
      <c r="Q3096" s="11">
        <f t="shared" si="96"/>
        <v>42207.795787037037</v>
      </c>
      <c r="R3096" s="3">
        <f t="shared" si="97"/>
        <v>2015</v>
      </c>
    </row>
    <row r="3097" spans="1:18" ht="45" x14ac:dyDescent="0.25">
      <c r="A3097" s="3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10" t="s">
        <v>8315</v>
      </c>
      <c r="P3097" s="3" t="s">
        <v>8355</v>
      </c>
      <c r="Q3097" s="11">
        <f t="shared" si="96"/>
        <v>42523.025231481486</v>
      </c>
      <c r="R3097" s="3">
        <f t="shared" si="97"/>
        <v>2016</v>
      </c>
    </row>
    <row r="3098" spans="1:18" ht="45" x14ac:dyDescent="0.25">
      <c r="A3098" s="3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10" t="s">
        <v>8315</v>
      </c>
      <c r="P3098" s="3" t="s">
        <v>8355</v>
      </c>
      <c r="Q3098" s="11">
        <f t="shared" si="96"/>
        <v>42114.825532407413</v>
      </c>
      <c r="R3098" s="3">
        <f t="shared" si="97"/>
        <v>2015</v>
      </c>
    </row>
    <row r="3099" spans="1:18" ht="60" x14ac:dyDescent="0.25">
      <c r="A3099" s="3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10" t="s">
        <v>8315</v>
      </c>
      <c r="P3099" s="3" t="s">
        <v>8355</v>
      </c>
      <c r="Q3099" s="11">
        <f t="shared" si="96"/>
        <v>42629.503483796296</v>
      </c>
      <c r="R3099" s="3">
        <f t="shared" si="97"/>
        <v>2016</v>
      </c>
    </row>
    <row r="3100" spans="1:18" ht="60" x14ac:dyDescent="0.25">
      <c r="A3100" s="3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10" t="s">
        <v>8315</v>
      </c>
      <c r="P3100" s="3" t="s">
        <v>8355</v>
      </c>
      <c r="Q3100" s="11">
        <f t="shared" si="96"/>
        <v>42359.792233796295</v>
      </c>
      <c r="R3100" s="3">
        <f t="shared" si="97"/>
        <v>2015</v>
      </c>
    </row>
    <row r="3101" spans="1:18" ht="60" x14ac:dyDescent="0.25">
      <c r="A3101" s="3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10" t="s">
        <v>8315</v>
      </c>
      <c r="P3101" s="3" t="s">
        <v>8355</v>
      </c>
      <c r="Q3101" s="11">
        <f t="shared" si="96"/>
        <v>42382.189710648148</v>
      </c>
      <c r="R3101" s="3">
        <f t="shared" si="97"/>
        <v>2016</v>
      </c>
    </row>
    <row r="3102" spans="1:18" ht="60" x14ac:dyDescent="0.25">
      <c r="A3102" s="3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10" t="s">
        <v>8315</v>
      </c>
      <c r="P3102" s="3" t="s">
        <v>8355</v>
      </c>
      <c r="Q3102" s="11">
        <f t="shared" si="96"/>
        <v>41902.622395833336</v>
      </c>
      <c r="R3102" s="3">
        <f t="shared" si="97"/>
        <v>2014</v>
      </c>
    </row>
    <row r="3103" spans="1:18" ht="60" x14ac:dyDescent="0.25">
      <c r="A3103" s="3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10" t="s">
        <v>8315</v>
      </c>
      <c r="P3103" s="3" t="s">
        <v>8355</v>
      </c>
      <c r="Q3103" s="11">
        <f t="shared" si="96"/>
        <v>42171.383530092593</v>
      </c>
      <c r="R3103" s="3">
        <f t="shared" si="97"/>
        <v>2015</v>
      </c>
    </row>
    <row r="3104" spans="1:18" ht="60" x14ac:dyDescent="0.25">
      <c r="A3104" s="3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10" t="s">
        <v>8315</v>
      </c>
      <c r="P3104" s="3" t="s">
        <v>8355</v>
      </c>
      <c r="Q3104" s="11">
        <f t="shared" si="96"/>
        <v>42555.340486111112</v>
      </c>
      <c r="R3104" s="3">
        <f t="shared" si="97"/>
        <v>2016</v>
      </c>
    </row>
    <row r="3105" spans="1:18" ht="30" x14ac:dyDescent="0.25">
      <c r="A3105" s="3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10" t="s">
        <v>8315</v>
      </c>
      <c r="P3105" s="3" t="s">
        <v>8355</v>
      </c>
      <c r="Q3105" s="11">
        <f t="shared" si="96"/>
        <v>42107.156319444446</v>
      </c>
      <c r="R3105" s="3">
        <f t="shared" si="97"/>
        <v>2015</v>
      </c>
    </row>
    <row r="3106" spans="1:18" ht="60" x14ac:dyDescent="0.25">
      <c r="A3106" s="3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10" t="s">
        <v>8315</v>
      </c>
      <c r="P3106" s="3" t="s">
        <v>8355</v>
      </c>
      <c r="Q3106" s="11">
        <f t="shared" si="96"/>
        <v>42006.908692129626</v>
      </c>
      <c r="R3106" s="3">
        <f t="shared" si="97"/>
        <v>2015</v>
      </c>
    </row>
    <row r="3107" spans="1:18" ht="45" x14ac:dyDescent="0.25">
      <c r="A3107" s="3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10" t="s">
        <v>8315</v>
      </c>
      <c r="P3107" s="3" t="s">
        <v>8355</v>
      </c>
      <c r="Q3107" s="11">
        <f t="shared" si="96"/>
        <v>41876.718935185185</v>
      </c>
      <c r="R3107" s="3">
        <f t="shared" si="97"/>
        <v>2014</v>
      </c>
    </row>
    <row r="3108" spans="1:18" ht="60" x14ac:dyDescent="0.25">
      <c r="A3108" s="3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10" t="s">
        <v>8315</v>
      </c>
      <c r="P3108" s="3" t="s">
        <v>8355</v>
      </c>
      <c r="Q3108" s="11">
        <f t="shared" si="96"/>
        <v>42241.429120370376</v>
      </c>
      <c r="R3108" s="3">
        <f t="shared" si="97"/>
        <v>2015</v>
      </c>
    </row>
    <row r="3109" spans="1:18" ht="60" x14ac:dyDescent="0.25">
      <c r="A3109" s="3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10" t="s">
        <v>8315</v>
      </c>
      <c r="P3109" s="3" t="s">
        <v>8355</v>
      </c>
      <c r="Q3109" s="11">
        <f t="shared" si="96"/>
        <v>42128.814247685179</v>
      </c>
      <c r="R3109" s="3">
        <f t="shared" si="97"/>
        <v>2015</v>
      </c>
    </row>
    <row r="3110" spans="1:18" ht="30" x14ac:dyDescent="0.25">
      <c r="A3110" s="3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10" t="s">
        <v>8315</v>
      </c>
      <c r="P3110" s="3" t="s">
        <v>8355</v>
      </c>
      <c r="Q3110" s="11">
        <f t="shared" si="96"/>
        <v>42062.680486111116</v>
      </c>
      <c r="R3110" s="3">
        <f t="shared" si="97"/>
        <v>2015</v>
      </c>
    </row>
    <row r="3111" spans="1:18" ht="60" x14ac:dyDescent="0.25">
      <c r="A3111" s="3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10" t="s">
        <v>8315</v>
      </c>
      <c r="P3111" s="3" t="s">
        <v>8355</v>
      </c>
      <c r="Q3111" s="11">
        <f t="shared" si="96"/>
        <v>41844.125115740739</v>
      </c>
      <c r="R3111" s="3">
        <f t="shared" si="97"/>
        <v>2014</v>
      </c>
    </row>
    <row r="3112" spans="1:18" ht="45" x14ac:dyDescent="0.25">
      <c r="A3112" s="3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10" t="s">
        <v>8315</v>
      </c>
      <c r="P3112" s="3" t="s">
        <v>8355</v>
      </c>
      <c r="Q3112" s="11">
        <f t="shared" si="96"/>
        <v>42745.031469907408</v>
      </c>
      <c r="R3112" s="3">
        <f t="shared" si="97"/>
        <v>2017</v>
      </c>
    </row>
    <row r="3113" spans="1:18" ht="45" x14ac:dyDescent="0.25">
      <c r="A3113" s="3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10" t="s">
        <v>8315</v>
      </c>
      <c r="P3113" s="3" t="s">
        <v>8355</v>
      </c>
      <c r="Q3113" s="11">
        <f t="shared" si="96"/>
        <v>41885.595138888886</v>
      </c>
      <c r="R3113" s="3">
        <f t="shared" si="97"/>
        <v>2014</v>
      </c>
    </row>
    <row r="3114" spans="1:18" ht="60" x14ac:dyDescent="0.25">
      <c r="A3114" s="3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10" t="s">
        <v>8315</v>
      </c>
      <c r="P3114" s="3" t="s">
        <v>8355</v>
      </c>
      <c r="Q3114" s="11">
        <f t="shared" si="96"/>
        <v>42615.121921296297</v>
      </c>
      <c r="R3114" s="3">
        <f t="shared" si="97"/>
        <v>2016</v>
      </c>
    </row>
    <row r="3115" spans="1:18" ht="60" x14ac:dyDescent="0.25">
      <c r="A3115" s="3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10" t="s">
        <v>8315</v>
      </c>
      <c r="P3115" s="3" t="s">
        <v>8355</v>
      </c>
      <c r="Q3115" s="11">
        <f t="shared" si="96"/>
        <v>42081.731273148151</v>
      </c>
      <c r="R3115" s="3">
        <f t="shared" si="97"/>
        <v>2015</v>
      </c>
    </row>
    <row r="3116" spans="1:18" ht="60" x14ac:dyDescent="0.25">
      <c r="A3116" s="3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10" t="s">
        <v>8315</v>
      </c>
      <c r="P3116" s="3" t="s">
        <v>8355</v>
      </c>
      <c r="Q3116" s="11">
        <f t="shared" si="96"/>
        <v>41843.632523148146</v>
      </c>
      <c r="R3116" s="3">
        <f t="shared" si="97"/>
        <v>2014</v>
      </c>
    </row>
    <row r="3117" spans="1:18" ht="60" x14ac:dyDescent="0.25">
      <c r="A3117" s="3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10" t="s">
        <v>8315</v>
      </c>
      <c r="P3117" s="3" t="s">
        <v>8355</v>
      </c>
      <c r="Q3117" s="11">
        <f t="shared" si="96"/>
        <v>42496.447071759263</v>
      </c>
      <c r="R3117" s="3">
        <f t="shared" si="97"/>
        <v>2016</v>
      </c>
    </row>
    <row r="3118" spans="1:18" ht="45" x14ac:dyDescent="0.25">
      <c r="A3118" s="3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10" t="s">
        <v>8315</v>
      </c>
      <c r="P3118" s="3" t="s">
        <v>8355</v>
      </c>
      <c r="Q3118" s="11">
        <f t="shared" si="96"/>
        <v>42081.515335648146</v>
      </c>
      <c r="R3118" s="3">
        <f t="shared" si="97"/>
        <v>2015</v>
      </c>
    </row>
    <row r="3119" spans="1:18" ht="45" x14ac:dyDescent="0.25">
      <c r="A3119" s="3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10" t="s">
        <v>8315</v>
      </c>
      <c r="P3119" s="3" t="s">
        <v>8355</v>
      </c>
      <c r="Q3119" s="11">
        <f t="shared" si="96"/>
        <v>42509.374537037031</v>
      </c>
      <c r="R3119" s="3">
        <f t="shared" si="97"/>
        <v>2016</v>
      </c>
    </row>
    <row r="3120" spans="1:18" ht="30" x14ac:dyDescent="0.25">
      <c r="A3120" s="3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10" t="s">
        <v>8315</v>
      </c>
      <c r="P3120" s="3" t="s">
        <v>8355</v>
      </c>
      <c r="Q3120" s="11">
        <f t="shared" si="96"/>
        <v>42534.649571759262</v>
      </c>
      <c r="R3120" s="3">
        <f t="shared" si="97"/>
        <v>2016</v>
      </c>
    </row>
    <row r="3121" spans="1:18" ht="60" x14ac:dyDescent="0.25">
      <c r="A3121" s="3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10" t="s">
        <v>8315</v>
      </c>
      <c r="P3121" s="3" t="s">
        <v>8355</v>
      </c>
      <c r="Q3121" s="11">
        <f t="shared" si="96"/>
        <v>42060.04550925926</v>
      </c>
      <c r="R3121" s="3">
        <f t="shared" si="97"/>
        <v>2015</v>
      </c>
    </row>
    <row r="3122" spans="1:18" ht="45" x14ac:dyDescent="0.25">
      <c r="A3122" s="3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10" t="s">
        <v>8315</v>
      </c>
      <c r="P3122" s="3" t="s">
        <v>8355</v>
      </c>
      <c r="Q3122" s="11">
        <f t="shared" si="96"/>
        <v>42435.942083333335</v>
      </c>
      <c r="R3122" s="3">
        <f t="shared" si="97"/>
        <v>2016</v>
      </c>
    </row>
    <row r="3123" spans="1:18" ht="45" x14ac:dyDescent="0.25">
      <c r="A3123" s="3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10" t="s">
        <v>8315</v>
      </c>
      <c r="P3123" s="3" t="s">
        <v>8355</v>
      </c>
      <c r="Q3123" s="11">
        <f t="shared" si="96"/>
        <v>41848.679803240739</v>
      </c>
      <c r="R3123" s="3">
        <f t="shared" si="97"/>
        <v>2014</v>
      </c>
    </row>
    <row r="3124" spans="1:18" x14ac:dyDescent="0.25">
      <c r="A3124" s="3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10" t="s">
        <v>8315</v>
      </c>
      <c r="P3124" s="3" t="s">
        <v>8355</v>
      </c>
      <c r="Q3124" s="11">
        <f t="shared" si="96"/>
        <v>42678.932083333333</v>
      </c>
      <c r="R3124" s="3">
        <f t="shared" si="97"/>
        <v>2016</v>
      </c>
    </row>
    <row r="3125" spans="1:18" ht="60" x14ac:dyDescent="0.25">
      <c r="A3125" s="3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10" t="s">
        <v>8315</v>
      </c>
      <c r="P3125" s="3" t="s">
        <v>8355</v>
      </c>
      <c r="Q3125" s="11">
        <f t="shared" si="96"/>
        <v>42530.993032407408</v>
      </c>
      <c r="R3125" s="3">
        <f t="shared" si="97"/>
        <v>2016</v>
      </c>
    </row>
    <row r="3126" spans="1:18" ht="45" x14ac:dyDescent="0.25">
      <c r="A3126" s="3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10" t="s">
        <v>8315</v>
      </c>
      <c r="P3126" s="3" t="s">
        <v>8355</v>
      </c>
      <c r="Q3126" s="11">
        <f t="shared" si="96"/>
        <v>41977.780104166668</v>
      </c>
      <c r="R3126" s="3">
        <f t="shared" si="97"/>
        <v>2014</v>
      </c>
    </row>
    <row r="3127" spans="1:18" x14ac:dyDescent="0.25">
      <c r="A3127" s="3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10" t="s">
        <v>8315</v>
      </c>
      <c r="P3127" s="3" t="s">
        <v>8355</v>
      </c>
      <c r="Q3127" s="11">
        <f t="shared" si="96"/>
        <v>42346.20685185185</v>
      </c>
      <c r="R3127" s="3">
        <f t="shared" si="97"/>
        <v>2015</v>
      </c>
    </row>
    <row r="3128" spans="1:18" ht="90" x14ac:dyDescent="0.25">
      <c r="A3128" s="3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10" t="s">
        <v>8315</v>
      </c>
      <c r="P3128" s="3" t="s">
        <v>8355</v>
      </c>
      <c r="Q3128" s="11">
        <f t="shared" si="96"/>
        <v>42427.01807870371</v>
      </c>
      <c r="R3128" s="3">
        <f t="shared" si="97"/>
        <v>2016</v>
      </c>
    </row>
    <row r="3129" spans="1:18" ht="60" x14ac:dyDescent="0.25">
      <c r="A3129" s="3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10" t="s">
        <v>8315</v>
      </c>
      <c r="P3129" s="3" t="s">
        <v>8355</v>
      </c>
      <c r="Q3129" s="11">
        <f t="shared" si="96"/>
        <v>42034.856817129628</v>
      </c>
      <c r="R3129" s="3">
        <f t="shared" si="97"/>
        <v>2015</v>
      </c>
    </row>
    <row r="3130" spans="1:18" ht="60" x14ac:dyDescent="0.25">
      <c r="A3130" s="3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10" t="s">
        <v>8315</v>
      </c>
      <c r="P3130" s="3" t="s">
        <v>8316</v>
      </c>
      <c r="Q3130" s="11">
        <f t="shared" si="96"/>
        <v>42780.825706018513</v>
      </c>
      <c r="R3130" s="3">
        <f t="shared" si="97"/>
        <v>2017</v>
      </c>
    </row>
    <row r="3131" spans="1:18" ht="60" x14ac:dyDescent="0.25">
      <c r="A3131" s="3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10" t="s">
        <v>8315</v>
      </c>
      <c r="P3131" s="3" t="s">
        <v>8316</v>
      </c>
      <c r="Q3131" s="11">
        <f t="shared" si="96"/>
        <v>42803.842812499999</v>
      </c>
      <c r="R3131" s="3">
        <f t="shared" si="97"/>
        <v>2017</v>
      </c>
    </row>
    <row r="3132" spans="1:18" ht="45" x14ac:dyDescent="0.25">
      <c r="A3132" s="3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10" t="s">
        <v>8315</v>
      </c>
      <c r="P3132" s="3" t="s">
        <v>8316</v>
      </c>
      <c r="Q3132" s="11">
        <f t="shared" si="96"/>
        <v>42808.640231481477</v>
      </c>
      <c r="R3132" s="3">
        <f t="shared" si="97"/>
        <v>2017</v>
      </c>
    </row>
    <row r="3133" spans="1:18" ht="30" x14ac:dyDescent="0.25">
      <c r="A3133" s="3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10" t="s">
        <v>8315</v>
      </c>
      <c r="P3133" s="3" t="s">
        <v>8316</v>
      </c>
      <c r="Q3133" s="11">
        <f t="shared" si="96"/>
        <v>42803.579224537039</v>
      </c>
      <c r="R3133" s="3">
        <f t="shared" si="97"/>
        <v>2017</v>
      </c>
    </row>
    <row r="3134" spans="1:18" ht="30" x14ac:dyDescent="0.25">
      <c r="A3134" s="3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10" t="s">
        <v>8315</v>
      </c>
      <c r="P3134" s="3" t="s">
        <v>8316</v>
      </c>
      <c r="Q3134" s="11">
        <f t="shared" si="96"/>
        <v>42786.350231481483</v>
      </c>
      <c r="R3134" s="3">
        <f t="shared" si="97"/>
        <v>2017</v>
      </c>
    </row>
    <row r="3135" spans="1:18" ht="60" x14ac:dyDescent="0.25">
      <c r="A3135" s="3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10" t="s">
        <v>8315</v>
      </c>
      <c r="P3135" s="3" t="s">
        <v>8316</v>
      </c>
      <c r="Q3135" s="11">
        <f t="shared" si="96"/>
        <v>42788.565208333333</v>
      </c>
      <c r="R3135" s="3">
        <f t="shared" si="97"/>
        <v>2017</v>
      </c>
    </row>
    <row r="3136" spans="1:18" ht="60" x14ac:dyDescent="0.25">
      <c r="A3136" s="3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10" t="s">
        <v>8315</v>
      </c>
      <c r="P3136" s="3" t="s">
        <v>8316</v>
      </c>
      <c r="Q3136" s="11">
        <f t="shared" si="96"/>
        <v>42800.720127314817</v>
      </c>
      <c r="R3136" s="3">
        <f t="shared" si="97"/>
        <v>2017</v>
      </c>
    </row>
    <row r="3137" spans="1:18" ht="60" x14ac:dyDescent="0.25">
      <c r="A3137" s="3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10" t="s">
        <v>8315</v>
      </c>
      <c r="P3137" s="3" t="s">
        <v>8316</v>
      </c>
      <c r="Q3137" s="11">
        <f t="shared" si="96"/>
        <v>42807.151863425926</v>
      </c>
      <c r="R3137" s="3">
        <f t="shared" si="97"/>
        <v>2017</v>
      </c>
    </row>
    <row r="3138" spans="1:18" ht="60" x14ac:dyDescent="0.25">
      <c r="A3138" s="3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10" t="s">
        <v>8315</v>
      </c>
      <c r="P3138" s="3" t="s">
        <v>8316</v>
      </c>
      <c r="Q3138" s="11">
        <f t="shared" si="96"/>
        <v>42789.462430555555</v>
      </c>
      <c r="R3138" s="3">
        <f t="shared" si="97"/>
        <v>2017</v>
      </c>
    </row>
    <row r="3139" spans="1:18" ht="45" x14ac:dyDescent="0.25">
      <c r="A3139" s="3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10" t="s">
        <v>8315</v>
      </c>
      <c r="P3139" s="3" t="s">
        <v>8316</v>
      </c>
      <c r="Q3139" s="11">
        <f t="shared" ref="Q3139:Q3202" si="98">(((J3139/60)/60)/24)+DATE(1970,1,1)</f>
        <v>42807.885057870371</v>
      </c>
      <c r="R3139" s="3">
        <f t="shared" ref="R3139:R3202" si="99">YEAR(Q3139)</f>
        <v>2017</v>
      </c>
    </row>
    <row r="3140" spans="1:18" ht="60" x14ac:dyDescent="0.25">
      <c r="A3140" s="3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10" t="s">
        <v>8315</v>
      </c>
      <c r="P3140" s="3" t="s">
        <v>8316</v>
      </c>
      <c r="Q3140" s="11">
        <f t="shared" si="98"/>
        <v>42809.645914351851</v>
      </c>
      <c r="R3140" s="3">
        <f t="shared" si="99"/>
        <v>2017</v>
      </c>
    </row>
    <row r="3141" spans="1:18" ht="60" x14ac:dyDescent="0.25">
      <c r="A3141" s="3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10" t="s">
        <v>8315</v>
      </c>
      <c r="P3141" s="3" t="s">
        <v>8316</v>
      </c>
      <c r="Q3141" s="11">
        <f t="shared" si="98"/>
        <v>42785.270370370374</v>
      </c>
      <c r="R3141" s="3">
        <f t="shared" si="99"/>
        <v>2017</v>
      </c>
    </row>
    <row r="3142" spans="1:18" ht="60" x14ac:dyDescent="0.25">
      <c r="A3142" s="3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10" t="s">
        <v>8315</v>
      </c>
      <c r="P3142" s="3" t="s">
        <v>8316</v>
      </c>
      <c r="Q3142" s="11">
        <f t="shared" si="98"/>
        <v>42802.718784722223</v>
      </c>
      <c r="R3142" s="3">
        <f t="shared" si="99"/>
        <v>2017</v>
      </c>
    </row>
    <row r="3143" spans="1:18" ht="60" x14ac:dyDescent="0.25">
      <c r="A3143" s="3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10" t="s">
        <v>8315</v>
      </c>
      <c r="P3143" s="3" t="s">
        <v>8316</v>
      </c>
      <c r="Q3143" s="11">
        <f t="shared" si="98"/>
        <v>42800.753333333334</v>
      </c>
      <c r="R3143" s="3">
        <f t="shared" si="99"/>
        <v>2017</v>
      </c>
    </row>
    <row r="3144" spans="1:18" ht="45" x14ac:dyDescent="0.25">
      <c r="A3144" s="3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10" t="s">
        <v>8315</v>
      </c>
      <c r="P3144" s="3" t="s">
        <v>8316</v>
      </c>
      <c r="Q3144" s="11">
        <f t="shared" si="98"/>
        <v>42783.513182870374</v>
      </c>
      <c r="R3144" s="3">
        <f t="shared" si="99"/>
        <v>2017</v>
      </c>
    </row>
    <row r="3145" spans="1:18" ht="60" x14ac:dyDescent="0.25">
      <c r="A3145" s="3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10" t="s">
        <v>8315</v>
      </c>
      <c r="P3145" s="3" t="s">
        <v>8316</v>
      </c>
      <c r="Q3145" s="11">
        <f t="shared" si="98"/>
        <v>42808.358287037037</v>
      </c>
      <c r="R3145" s="3">
        <f t="shared" si="99"/>
        <v>2017</v>
      </c>
    </row>
    <row r="3146" spans="1:18" ht="60" x14ac:dyDescent="0.25">
      <c r="A3146" s="3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10" t="s">
        <v>8315</v>
      </c>
      <c r="P3146" s="3" t="s">
        <v>8316</v>
      </c>
      <c r="Q3146" s="11">
        <f t="shared" si="98"/>
        <v>42796.538275462968</v>
      </c>
      <c r="R3146" s="3">
        <f t="shared" si="99"/>
        <v>2017</v>
      </c>
    </row>
    <row r="3147" spans="1:18" ht="45" x14ac:dyDescent="0.25">
      <c r="A3147" s="3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10" t="s">
        <v>8315</v>
      </c>
      <c r="P3147" s="3" t="s">
        <v>8316</v>
      </c>
      <c r="Q3147" s="11">
        <f t="shared" si="98"/>
        <v>42762.040902777779</v>
      </c>
      <c r="R3147" s="3">
        <f t="shared" si="99"/>
        <v>2017</v>
      </c>
    </row>
    <row r="3148" spans="1:18" ht="45" x14ac:dyDescent="0.25">
      <c r="A3148" s="3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10" t="s">
        <v>8315</v>
      </c>
      <c r="P3148" s="3" t="s">
        <v>8316</v>
      </c>
      <c r="Q3148" s="11">
        <f t="shared" si="98"/>
        <v>42796.682476851856</v>
      </c>
      <c r="R3148" s="3">
        <f t="shared" si="99"/>
        <v>2017</v>
      </c>
    </row>
    <row r="3149" spans="1:18" ht="60" x14ac:dyDescent="0.25">
      <c r="A3149" s="3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10" t="s">
        <v>8315</v>
      </c>
      <c r="P3149" s="3" t="s">
        <v>8316</v>
      </c>
      <c r="Q3149" s="11">
        <f t="shared" si="98"/>
        <v>41909.969386574077</v>
      </c>
      <c r="R3149" s="3">
        <f t="shared" si="99"/>
        <v>2014</v>
      </c>
    </row>
    <row r="3150" spans="1:18" ht="30" x14ac:dyDescent="0.25">
      <c r="A3150" s="3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10" t="s">
        <v>8315</v>
      </c>
      <c r="P3150" s="3" t="s">
        <v>8316</v>
      </c>
      <c r="Q3150" s="11">
        <f t="shared" si="98"/>
        <v>41891.665324074071</v>
      </c>
      <c r="R3150" s="3">
        <f t="shared" si="99"/>
        <v>2014</v>
      </c>
    </row>
    <row r="3151" spans="1:18" ht="60" x14ac:dyDescent="0.25">
      <c r="A3151" s="3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10" t="s">
        <v>8315</v>
      </c>
      <c r="P3151" s="3" t="s">
        <v>8316</v>
      </c>
      <c r="Q3151" s="11">
        <f t="shared" si="98"/>
        <v>41226.017361111109</v>
      </c>
      <c r="R3151" s="3">
        <f t="shared" si="99"/>
        <v>2012</v>
      </c>
    </row>
    <row r="3152" spans="1:18" ht="60" x14ac:dyDescent="0.25">
      <c r="A3152" s="3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10" t="s">
        <v>8315</v>
      </c>
      <c r="P3152" s="3" t="s">
        <v>8316</v>
      </c>
      <c r="Q3152" s="11">
        <f t="shared" si="98"/>
        <v>40478.263923611114</v>
      </c>
      <c r="R3152" s="3">
        <f t="shared" si="99"/>
        <v>2010</v>
      </c>
    </row>
    <row r="3153" spans="1:18" ht="45" x14ac:dyDescent="0.25">
      <c r="A3153" s="3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10" t="s">
        <v>8315</v>
      </c>
      <c r="P3153" s="3" t="s">
        <v>8316</v>
      </c>
      <c r="Q3153" s="11">
        <f t="shared" si="98"/>
        <v>41862.83997685185</v>
      </c>
      <c r="R3153" s="3">
        <f t="shared" si="99"/>
        <v>2014</v>
      </c>
    </row>
    <row r="3154" spans="1:18" ht="45" x14ac:dyDescent="0.25">
      <c r="A3154" s="3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10" t="s">
        <v>8315</v>
      </c>
      <c r="P3154" s="3" t="s">
        <v>8316</v>
      </c>
      <c r="Q3154" s="11">
        <f t="shared" si="98"/>
        <v>41550.867673611108</v>
      </c>
      <c r="R3154" s="3">
        <f t="shared" si="99"/>
        <v>2013</v>
      </c>
    </row>
    <row r="3155" spans="1:18" ht="45" x14ac:dyDescent="0.25">
      <c r="A3155" s="3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10" t="s">
        <v>8315</v>
      </c>
      <c r="P3155" s="3" t="s">
        <v>8316</v>
      </c>
      <c r="Q3155" s="11">
        <f t="shared" si="98"/>
        <v>40633.154363425929</v>
      </c>
      <c r="R3155" s="3">
        <f t="shared" si="99"/>
        <v>2011</v>
      </c>
    </row>
    <row r="3156" spans="1:18" ht="60" x14ac:dyDescent="0.25">
      <c r="A3156" s="3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10" t="s">
        <v>8315</v>
      </c>
      <c r="P3156" s="3" t="s">
        <v>8316</v>
      </c>
      <c r="Q3156" s="11">
        <f t="shared" si="98"/>
        <v>40970.875671296293</v>
      </c>
      <c r="R3156" s="3">
        <f t="shared" si="99"/>
        <v>2012</v>
      </c>
    </row>
    <row r="3157" spans="1:18" ht="45" x14ac:dyDescent="0.25">
      <c r="A3157" s="3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10" t="s">
        <v>8315</v>
      </c>
      <c r="P3157" s="3" t="s">
        <v>8316</v>
      </c>
      <c r="Q3157" s="11">
        <f t="shared" si="98"/>
        <v>41233.499131944445</v>
      </c>
      <c r="R3157" s="3">
        <f t="shared" si="99"/>
        <v>2012</v>
      </c>
    </row>
    <row r="3158" spans="1:18" ht="60" x14ac:dyDescent="0.25">
      <c r="A3158" s="3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10" t="s">
        <v>8315</v>
      </c>
      <c r="P3158" s="3" t="s">
        <v>8316</v>
      </c>
      <c r="Q3158" s="11">
        <f t="shared" si="98"/>
        <v>41026.953055555554</v>
      </c>
      <c r="R3158" s="3">
        <f t="shared" si="99"/>
        <v>2012</v>
      </c>
    </row>
    <row r="3159" spans="1:18" ht="30" x14ac:dyDescent="0.25">
      <c r="A3159" s="3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10" t="s">
        <v>8315</v>
      </c>
      <c r="P3159" s="3" t="s">
        <v>8316</v>
      </c>
      <c r="Q3159" s="11">
        <f t="shared" si="98"/>
        <v>41829.788252314815</v>
      </c>
      <c r="R3159" s="3">
        <f t="shared" si="99"/>
        <v>2014</v>
      </c>
    </row>
    <row r="3160" spans="1:18" ht="30" x14ac:dyDescent="0.25">
      <c r="A3160" s="3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10" t="s">
        <v>8315</v>
      </c>
      <c r="P3160" s="3" t="s">
        <v>8316</v>
      </c>
      <c r="Q3160" s="11">
        <f t="shared" si="98"/>
        <v>41447.839722222219</v>
      </c>
      <c r="R3160" s="3">
        <f t="shared" si="99"/>
        <v>2013</v>
      </c>
    </row>
    <row r="3161" spans="1:18" ht="45" x14ac:dyDescent="0.25">
      <c r="A3161" s="3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10" t="s">
        <v>8315</v>
      </c>
      <c r="P3161" s="3" t="s">
        <v>8316</v>
      </c>
      <c r="Q3161" s="11">
        <f t="shared" si="98"/>
        <v>40884.066678240742</v>
      </c>
      <c r="R3161" s="3">
        <f t="shared" si="99"/>
        <v>2011</v>
      </c>
    </row>
    <row r="3162" spans="1:18" ht="45" x14ac:dyDescent="0.25">
      <c r="A3162" s="3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10" t="s">
        <v>8315</v>
      </c>
      <c r="P3162" s="3" t="s">
        <v>8316</v>
      </c>
      <c r="Q3162" s="11">
        <f t="shared" si="98"/>
        <v>41841.26489583333</v>
      </c>
      <c r="R3162" s="3">
        <f t="shared" si="99"/>
        <v>2014</v>
      </c>
    </row>
    <row r="3163" spans="1:18" ht="60" x14ac:dyDescent="0.25">
      <c r="A3163" s="3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10" t="s">
        <v>8315</v>
      </c>
      <c r="P3163" s="3" t="s">
        <v>8316</v>
      </c>
      <c r="Q3163" s="11">
        <f t="shared" si="98"/>
        <v>41897.536134259259</v>
      </c>
      <c r="R3163" s="3">
        <f t="shared" si="99"/>
        <v>2014</v>
      </c>
    </row>
    <row r="3164" spans="1:18" ht="60" x14ac:dyDescent="0.25">
      <c r="A3164" s="3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10" t="s">
        <v>8315</v>
      </c>
      <c r="P3164" s="3" t="s">
        <v>8316</v>
      </c>
      <c r="Q3164" s="11">
        <f t="shared" si="98"/>
        <v>41799.685902777775</v>
      </c>
      <c r="R3164" s="3">
        <f t="shared" si="99"/>
        <v>2014</v>
      </c>
    </row>
    <row r="3165" spans="1:18" ht="45" x14ac:dyDescent="0.25">
      <c r="A3165" s="3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10" t="s">
        <v>8315</v>
      </c>
      <c r="P3165" s="3" t="s">
        <v>8316</v>
      </c>
      <c r="Q3165" s="11">
        <f t="shared" si="98"/>
        <v>41775.753761574073</v>
      </c>
      <c r="R3165" s="3">
        <f t="shared" si="99"/>
        <v>2014</v>
      </c>
    </row>
    <row r="3166" spans="1:18" ht="60" x14ac:dyDescent="0.25">
      <c r="A3166" s="3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10" t="s">
        <v>8315</v>
      </c>
      <c r="P3166" s="3" t="s">
        <v>8316</v>
      </c>
      <c r="Q3166" s="11">
        <f t="shared" si="98"/>
        <v>41766.80572916667</v>
      </c>
      <c r="R3166" s="3">
        <f t="shared" si="99"/>
        <v>2014</v>
      </c>
    </row>
    <row r="3167" spans="1:18" ht="60" x14ac:dyDescent="0.25">
      <c r="A3167" s="3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10" t="s">
        <v>8315</v>
      </c>
      <c r="P3167" s="3" t="s">
        <v>8316</v>
      </c>
      <c r="Q3167" s="11">
        <f t="shared" si="98"/>
        <v>40644.159259259257</v>
      </c>
      <c r="R3167" s="3">
        <f t="shared" si="99"/>
        <v>2011</v>
      </c>
    </row>
    <row r="3168" spans="1:18" ht="60" x14ac:dyDescent="0.25">
      <c r="A3168" s="3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10" t="s">
        <v>8315</v>
      </c>
      <c r="P3168" s="3" t="s">
        <v>8316</v>
      </c>
      <c r="Q3168" s="11">
        <f t="shared" si="98"/>
        <v>41940.69158564815</v>
      </c>
      <c r="R3168" s="3">
        <f t="shared" si="99"/>
        <v>2014</v>
      </c>
    </row>
    <row r="3169" spans="1:18" ht="30" x14ac:dyDescent="0.25">
      <c r="A3169" s="3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10" t="s">
        <v>8315</v>
      </c>
      <c r="P3169" s="3" t="s">
        <v>8316</v>
      </c>
      <c r="Q3169" s="11">
        <f t="shared" si="98"/>
        <v>41839.175706018519</v>
      </c>
      <c r="R3169" s="3">
        <f t="shared" si="99"/>
        <v>2014</v>
      </c>
    </row>
    <row r="3170" spans="1:18" ht="45" x14ac:dyDescent="0.25">
      <c r="A3170" s="3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10" t="s">
        <v>8315</v>
      </c>
      <c r="P3170" s="3" t="s">
        <v>8316</v>
      </c>
      <c r="Q3170" s="11">
        <f t="shared" si="98"/>
        <v>41772.105937500004</v>
      </c>
      <c r="R3170" s="3">
        <f t="shared" si="99"/>
        <v>2014</v>
      </c>
    </row>
    <row r="3171" spans="1:18" ht="30" x14ac:dyDescent="0.25">
      <c r="A3171" s="3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10" t="s">
        <v>8315</v>
      </c>
      <c r="P3171" s="3" t="s">
        <v>8316</v>
      </c>
      <c r="Q3171" s="11">
        <f t="shared" si="98"/>
        <v>41591.737974537034</v>
      </c>
      <c r="R3171" s="3">
        <f t="shared" si="99"/>
        <v>2013</v>
      </c>
    </row>
    <row r="3172" spans="1:18" ht="45" x14ac:dyDescent="0.25">
      <c r="A3172" s="3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10" t="s">
        <v>8315</v>
      </c>
      <c r="P3172" s="3" t="s">
        <v>8316</v>
      </c>
      <c r="Q3172" s="11">
        <f t="shared" si="98"/>
        <v>41789.080370370371</v>
      </c>
      <c r="R3172" s="3">
        <f t="shared" si="99"/>
        <v>2014</v>
      </c>
    </row>
    <row r="3173" spans="1:18" ht="60" x14ac:dyDescent="0.25">
      <c r="A3173" s="3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10" t="s">
        <v>8315</v>
      </c>
      <c r="P3173" s="3" t="s">
        <v>8316</v>
      </c>
      <c r="Q3173" s="11">
        <f t="shared" si="98"/>
        <v>42466.608310185184</v>
      </c>
      <c r="R3173" s="3">
        <f t="shared" si="99"/>
        <v>2016</v>
      </c>
    </row>
    <row r="3174" spans="1:18" ht="45" x14ac:dyDescent="0.25">
      <c r="A3174" s="3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10" t="s">
        <v>8315</v>
      </c>
      <c r="P3174" s="3" t="s">
        <v>8316</v>
      </c>
      <c r="Q3174" s="11">
        <f t="shared" si="98"/>
        <v>40923.729953703703</v>
      </c>
      <c r="R3174" s="3">
        <f t="shared" si="99"/>
        <v>2012</v>
      </c>
    </row>
    <row r="3175" spans="1:18" ht="60" x14ac:dyDescent="0.25">
      <c r="A3175" s="3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10" t="s">
        <v>8315</v>
      </c>
      <c r="P3175" s="3" t="s">
        <v>8316</v>
      </c>
      <c r="Q3175" s="11">
        <f t="shared" si="98"/>
        <v>41878.878379629627</v>
      </c>
      <c r="R3175" s="3">
        <f t="shared" si="99"/>
        <v>2014</v>
      </c>
    </row>
    <row r="3176" spans="1:18" ht="60" x14ac:dyDescent="0.25">
      <c r="A3176" s="3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10" t="s">
        <v>8315</v>
      </c>
      <c r="P3176" s="3" t="s">
        <v>8316</v>
      </c>
      <c r="Q3176" s="11">
        <f t="shared" si="98"/>
        <v>41862.864675925928</v>
      </c>
      <c r="R3176" s="3">
        <f t="shared" si="99"/>
        <v>2014</v>
      </c>
    </row>
    <row r="3177" spans="1:18" ht="60" x14ac:dyDescent="0.25">
      <c r="A3177" s="3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10" t="s">
        <v>8315</v>
      </c>
      <c r="P3177" s="3" t="s">
        <v>8316</v>
      </c>
      <c r="Q3177" s="11">
        <f t="shared" si="98"/>
        <v>40531.886886574073</v>
      </c>
      <c r="R3177" s="3">
        <f t="shared" si="99"/>
        <v>2010</v>
      </c>
    </row>
    <row r="3178" spans="1:18" ht="60" x14ac:dyDescent="0.25">
      <c r="A3178" s="3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10" t="s">
        <v>8315</v>
      </c>
      <c r="P3178" s="3" t="s">
        <v>8316</v>
      </c>
      <c r="Q3178" s="11">
        <f t="shared" si="98"/>
        <v>41477.930914351848</v>
      </c>
      <c r="R3178" s="3">
        <f t="shared" si="99"/>
        <v>2013</v>
      </c>
    </row>
    <row r="3179" spans="1:18" ht="45" x14ac:dyDescent="0.25">
      <c r="A3179" s="3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10" t="s">
        <v>8315</v>
      </c>
      <c r="P3179" s="3" t="s">
        <v>8316</v>
      </c>
      <c r="Q3179" s="11">
        <f t="shared" si="98"/>
        <v>41781.666770833333</v>
      </c>
      <c r="R3179" s="3">
        <f t="shared" si="99"/>
        <v>2014</v>
      </c>
    </row>
    <row r="3180" spans="1:18" ht="60" x14ac:dyDescent="0.25">
      <c r="A3180" s="3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10" t="s">
        <v>8315</v>
      </c>
      <c r="P3180" s="3" t="s">
        <v>8316</v>
      </c>
      <c r="Q3180" s="11">
        <f t="shared" si="98"/>
        <v>41806.605034722219</v>
      </c>
      <c r="R3180" s="3">
        <f t="shared" si="99"/>
        <v>2014</v>
      </c>
    </row>
    <row r="3181" spans="1:18" ht="45" x14ac:dyDescent="0.25">
      <c r="A3181" s="3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10" t="s">
        <v>8315</v>
      </c>
      <c r="P3181" s="3" t="s">
        <v>8316</v>
      </c>
      <c r="Q3181" s="11">
        <f t="shared" si="98"/>
        <v>41375.702210648145</v>
      </c>
      <c r="R3181" s="3">
        <f t="shared" si="99"/>
        <v>2013</v>
      </c>
    </row>
    <row r="3182" spans="1:18" ht="45" x14ac:dyDescent="0.25">
      <c r="A3182" s="3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10" t="s">
        <v>8315</v>
      </c>
      <c r="P3182" s="3" t="s">
        <v>8316</v>
      </c>
      <c r="Q3182" s="11">
        <f t="shared" si="98"/>
        <v>41780.412604166668</v>
      </c>
      <c r="R3182" s="3">
        <f t="shared" si="99"/>
        <v>2014</v>
      </c>
    </row>
    <row r="3183" spans="1:18" ht="60" x14ac:dyDescent="0.25">
      <c r="A3183" s="3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10" t="s">
        <v>8315</v>
      </c>
      <c r="P3183" s="3" t="s">
        <v>8316</v>
      </c>
      <c r="Q3183" s="11">
        <f t="shared" si="98"/>
        <v>41779.310034722221</v>
      </c>
      <c r="R3183" s="3">
        <f t="shared" si="99"/>
        <v>2014</v>
      </c>
    </row>
    <row r="3184" spans="1:18" ht="60" x14ac:dyDescent="0.25">
      <c r="A3184" s="3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10" t="s">
        <v>8315</v>
      </c>
      <c r="P3184" s="3" t="s">
        <v>8316</v>
      </c>
      <c r="Q3184" s="11">
        <f t="shared" si="98"/>
        <v>40883.949317129627</v>
      </c>
      <c r="R3184" s="3">
        <f t="shared" si="99"/>
        <v>2011</v>
      </c>
    </row>
    <row r="3185" spans="1:18" ht="45" x14ac:dyDescent="0.25">
      <c r="A3185" s="3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10" t="s">
        <v>8315</v>
      </c>
      <c r="P3185" s="3" t="s">
        <v>8316</v>
      </c>
      <c r="Q3185" s="11">
        <f t="shared" si="98"/>
        <v>41491.79478009259</v>
      </c>
      <c r="R3185" s="3">
        <f t="shared" si="99"/>
        <v>2013</v>
      </c>
    </row>
    <row r="3186" spans="1:18" ht="45" x14ac:dyDescent="0.25">
      <c r="A3186" s="3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10" t="s">
        <v>8315</v>
      </c>
      <c r="P3186" s="3" t="s">
        <v>8316</v>
      </c>
      <c r="Q3186" s="11">
        <f t="shared" si="98"/>
        <v>41791.993414351848</v>
      </c>
      <c r="R3186" s="3">
        <f t="shared" si="99"/>
        <v>2014</v>
      </c>
    </row>
    <row r="3187" spans="1:18" ht="60" x14ac:dyDescent="0.25">
      <c r="A3187" s="3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10" t="s">
        <v>8315</v>
      </c>
      <c r="P3187" s="3" t="s">
        <v>8316</v>
      </c>
      <c r="Q3187" s="11">
        <f t="shared" si="98"/>
        <v>41829.977326388893</v>
      </c>
      <c r="R3187" s="3">
        <f t="shared" si="99"/>
        <v>2014</v>
      </c>
    </row>
    <row r="3188" spans="1:18" ht="60" x14ac:dyDescent="0.25">
      <c r="A3188" s="3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10" t="s">
        <v>8315</v>
      </c>
      <c r="P3188" s="3" t="s">
        <v>8316</v>
      </c>
      <c r="Q3188" s="11">
        <f t="shared" si="98"/>
        <v>41868.924050925925</v>
      </c>
      <c r="R3188" s="3">
        <f t="shared" si="99"/>
        <v>2014</v>
      </c>
    </row>
    <row r="3189" spans="1:18" ht="60" x14ac:dyDescent="0.25">
      <c r="A3189" s="3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10" t="s">
        <v>8315</v>
      </c>
      <c r="P3189" s="3" t="s">
        <v>8316</v>
      </c>
      <c r="Q3189" s="11">
        <f t="shared" si="98"/>
        <v>41835.666354166664</v>
      </c>
      <c r="R3189" s="3">
        <f t="shared" si="99"/>
        <v>2014</v>
      </c>
    </row>
    <row r="3190" spans="1:18" ht="60" x14ac:dyDescent="0.25">
      <c r="A3190" s="3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10" t="s">
        <v>8315</v>
      </c>
      <c r="P3190" s="3" t="s">
        <v>8357</v>
      </c>
      <c r="Q3190" s="11">
        <f t="shared" si="98"/>
        <v>42144.415532407409</v>
      </c>
      <c r="R3190" s="3">
        <f t="shared" si="99"/>
        <v>2015</v>
      </c>
    </row>
    <row r="3191" spans="1:18" ht="60" x14ac:dyDescent="0.25">
      <c r="A3191" s="3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10" t="s">
        <v>8315</v>
      </c>
      <c r="P3191" s="3" t="s">
        <v>8357</v>
      </c>
      <c r="Q3191" s="11">
        <f t="shared" si="98"/>
        <v>42118.346435185187</v>
      </c>
      <c r="R3191" s="3">
        <f t="shared" si="99"/>
        <v>2015</v>
      </c>
    </row>
    <row r="3192" spans="1:18" ht="45" x14ac:dyDescent="0.25">
      <c r="A3192" s="3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10" t="s">
        <v>8315</v>
      </c>
      <c r="P3192" s="3" t="s">
        <v>8357</v>
      </c>
      <c r="Q3192" s="11">
        <f t="shared" si="98"/>
        <v>42683.151331018518</v>
      </c>
      <c r="R3192" s="3">
        <f t="shared" si="99"/>
        <v>2016</v>
      </c>
    </row>
    <row r="3193" spans="1:18" ht="45" x14ac:dyDescent="0.25">
      <c r="A3193" s="3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10" t="s">
        <v>8315</v>
      </c>
      <c r="P3193" s="3" t="s">
        <v>8357</v>
      </c>
      <c r="Q3193" s="11">
        <f t="shared" si="98"/>
        <v>42538.755428240736</v>
      </c>
      <c r="R3193" s="3">
        <f t="shared" si="99"/>
        <v>2016</v>
      </c>
    </row>
    <row r="3194" spans="1:18" ht="60" x14ac:dyDescent="0.25">
      <c r="A3194" s="3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10" t="s">
        <v>8315</v>
      </c>
      <c r="P3194" s="3" t="s">
        <v>8357</v>
      </c>
      <c r="Q3194" s="11">
        <f t="shared" si="98"/>
        <v>42018.94049768518</v>
      </c>
      <c r="R3194" s="3">
        <f t="shared" si="99"/>
        <v>2015</v>
      </c>
    </row>
    <row r="3195" spans="1:18" ht="45" x14ac:dyDescent="0.25">
      <c r="A3195" s="3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10" t="s">
        <v>8315</v>
      </c>
      <c r="P3195" s="3" t="s">
        <v>8357</v>
      </c>
      <c r="Q3195" s="11">
        <f t="shared" si="98"/>
        <v>42010.968240740738</v>
      </c>
      <c r="R3195" s="3">
        <f t="shared" si="99"/>
        <v>2015</v>
      </c>
    </row>
    <row r="3196" spans="1:18" ht="60" x14ac:dyDescent="0.25">
      <c r="A3196" s="3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10" t="s">
        <v>8315</v>
      </c>
      <c r="P3196" s="3" t="s">
        <v>8357</v>
      </c>
      <c r="Q3196" s="11">
        <f t="shared" si="98"/>
        <v>42182.062476851846</v>
      </c>
      <c r="R3196" s="3">
        <f t="shared" si="99"/>
        <v>2015</v>
      </c>
    </row>
    <row r="3197" spans="1:18" ht="60" x14ac:dyDescent="0.25">
      <c r="A3197" s="3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10" t="s">
        <v>8315</v>
      </c>
      <c r="P3197" s="3" t="s">
        <v>8357</v>
      </c>
      <c r="Q3197" s="11">
        <f t="shared" si="98"/>
        <v>42017.594236111108</v>
      </c>
      <c r="R3197" s="3">
        <f t="shared" si="99"/>
        <v>2015</v>
      </c>
    </row>
    <row r="3198" spans="1:18" ht="45" x14ac:dyDescent="0.25">
      <c r="A3198" s="3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10" t="s">
        <v>8315</v>
      </c>
      <c r="P3198" s="3" t="s">
        <v>8357</v>
      </c>
      <c r="Q3198" s="11">
        <f t="shared" si="98"/>
        <v>42157.598090277781</v>
      </c>
      <c r="R3198" s="3">
        <f t="shared" si="99"/>
        <v>2015</v>
      </c>
    </row>
    <row r="3199" spans="1:18" ht="45" x14ac:dyDescent="0.25">
      <c r="A3199" s="3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10" t="s">
        <v>8315</v>
      </c>
      <c r="P3199" s="3" t="s">
        <v>8357</v>
      </c>
      <c r="Q3199" s="11">
        <f t="shared" si="98"/>
        <v>42009.493263888886</v>
      </c>
      <c r="R3199" s="3">
        <f t="shared" si="99"/>
        <v>2015</v>
      </c>
    </row>
    <row r="3200" spans="1:18" ht="60" x14ac:dyDescent="0.25">
      <c r="A3200" s="3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10" t="s">
        <v>8315</v>
      </c>
      <c r="P3200" s="3" t="s">
        <v>8357</v>
      </c>
      <c r="Q3200" s="11">
        <f t="shared" si="98"/>
        <v>42013.424502314811</v>
      </c>
      <c r="R3200" s="3">
        <f t="shared" si="99"/>
        <v>2015</v>
      </c>
    </row>
    <row r="3201" spans="1:18" ht="45" x14ac:dyDescent="0.25">
      <c r="A3201" s="3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10" t="s">
        <v>8315</v>
      </c>
      <c r="P3201" s="3" t="s">
        <v>8357</v>
      </c>
      <c r="Q3201" s="11">
        <f t="shared" si="98"/>
        <v>41858.761782407404</v>
      </c>
      <c r="R3201" s="3">
        <f t="shared" si="99"/>
        <v>2014</v>
      </c>
    </row>
    <row r="3202" spans="1:18" ht="60" x14ac:dyDescent="0.25">
      <c r="A3202" s="3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10" t="s">
        <v>8315</v>
      </c>
      <c r="P3202" s="3" t="s">
        <v>8357</v>
      </c>
      <c r="Q3202" s="11">
        <f t="shared" si="98"/>
        <v>42460.320613425924</v>
      </c>
      <c r="R3202" s="3">
        <f t="shared" si="99"/>
        <v>2016</v>
      </c>
    </row>
    <row r="3203" spans="1:18" ht="60" x14ac:dyDescent="0.25">
      <c r="A3203" s="3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10" t="s">
        <v>8315</v>
      </c>
      <c r="P3203" s="3" t="s">
        <v>8357</v>
      </c>
      <c r="Q3203" s="11">
        <f t="shared" ref="Q3203:Q3266" si="100">(((J3203/60)/60)/24)+DATE(1970,1,1)</f>
        <v>41861.767094907409</v>
      </c>
      <c r="R3203" s="3">
        <f t="shared" ref="R3203:R3266" si="101">YEAR(Q3203)</f>
        <v>2014</v>
      </c>
    </row>
    <row r="3204" spans="1:18" ht="45" x14ac:dyDescent="0.25">
      <c r="A3204" s="3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10" t="s">
        <v>8315</v>
      </c>
      <c r="P3204" s="3" t="s">
        <v>8357</v>
      </c>
      <c r="Q3204" s="11">
        <f t="shared" si="100"/>
        <v>42293.853541666671</v>
      </c>
      <c r="R3204" s="3">
        <f t="shared" si="101"/>
        <v>2015</v>
      </c>
    </row>
    <row r="3205" spans="1:18" ht="45" x14ac:dyDescent="0.25">
      <c r="A3205" s="3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10" t="s">
        <v>8315</v>
      </c>
      <c r="P3205" s="3" t="s">
        <v>8357</v>
      </c>
      <c r="Q3205" s="11">
        <f t="shared" si="100"/>
        <v>42242.988680555558</v>
      </c>
      <c r="R3205" s="3">
        <f t="shared" si="101"/>
        <v>2015</v>
      </c>
    </row>
    <row r="3206" spans="1:18" ht="60" x14ac:dyDescent="0.25">
      <c r="A3206" s="3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10" t="s">
        <v>8315</v>
      </c>
      <c r="P3206" s="3" t="s">
        <v>8357</v>
      </c>
      <c r="Q3206" s="11">
        <f t="shared" si="100"/>
        <v>42172.686099537037</v>
      </c>
      <c r="R3206" s="3">
        <f t="shared" si="101"/>
        <v>2015</v>
      </c>
    </row>
    <row r="3207" spans="1:18" ht="60" x14ac:dyDescent="0.25">
      <c r="A3207" s="3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10" t="s">
        <v>8315</v>
      </c>
      <c r="P3207" s="3" t="s">
        <v>8357</v>
      </c>
      <c r="Q3207" s="11">
        <f t="shared" si="100"/>
        <v>42095.374675925923</v>
      </c>
      <c r="R3207" s="3">
        <f t="shared" si="101"/>
        <v>2015</v>
      </c>
    </row>
    <row r="3208" spans="1:18" ht="60" x14ac:dyDescent="0.25">
      <c r="A3208" s="3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10" t="s">
        <v>8315</v>
      </c>
      <c r="P3208" s="3" t="s">
        <v>8357</v>
      </c>
      <c r="Q3208" s="11">
        <f t="shared" si="100"/>
        <v>42236.276053240741</v>
      </c>
      <c r="R3208" s="3">
        <f t="shared" si="101"/>
        <v>2015</v>
      </c>
    </row>
    <row r="3209" spans="1:18" ht="60" x14ac:dyDescent="0.25">
      <c r="A3209" s="3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10" t="s">
        <v>8315</v>
      </c>
      <c r="P3209" s="3" t="s">
        <v>8357</v>
      </c>
      <c r="Q3209" s="11">
        <f t="shared" si="100"/>
        <v>42057.277858796297</v>
      </c>
      <c r="R3209" s="3">
        <f t="shared" si="101"/>
        <v>2015</v>
      </c>
    </row>
    <row r="3210" spans="1:18" ht="45" x14ac:dyDescent="0.25">
      <c r="A3210" s="3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10" t="s">
        <v>8315</v>
      </c>
      <c r="P3210" s="3" t="s">
        <v>8316</v>
      </c>
      <c r="Q3210" s="11">
        <f t="shared" si="100"/>
        <v>41827.605057870373</v>
      </c>
      <c r="R3210" s="3">
        <f t="shared" si="101"/>
        <v>2014</v>
      </c>
    </row>
    <row r="3211" spans="1:18" ht="45" x14ac:dyDescent="0.25">
      <c r="A3211" s="3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10" t="s">
        <v>8315</v>
      </c>
      <c r="P3211" s="3" t="s">
        <v>8316</v>
      </c>
      <c r="Q3211" s="11">
        <f t="shared" si="100"/>
        <v>41778.637245370373</v>
      </c>
      <c r="R3211" s="3">
        <f t="shared" si="101"/>
        <v>2014</v>
      </c>
    </row>
    <row r="3212" spans="1:18" ht="60" x14ac:dyDescent="0.25">
      <c r="A3212" s="3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10" t="s">
        <v>8315</v>
      </c>
      <c r="P3212" s="3" t="s">
        <v>8316</v>
      </c>
      <c r="Q3212" s="11">
        <f t="shared" si="100"/>
        <v>41013.936562499999</v>
      </c>
      <c r="R3212" s="3">
        <f t="shared" si="101"/>
        <v>2012</v>
      </c>
    </row>
    <row r="3213" spans="1:18" ht="60" x14ac:dyDescent="0.25">
      <c r="A3213" s="3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10" t="s">
        <v>8315</v>
      </c>
      <c r="P3213" s="3" t="s">
        <v>8316</v>
      </c>
      <c r="Q3213" s="11">
        <f t="shared" si="100"/>
        <v>41834.586574074077</v>
      </c>
      <c r="R3213" s="3">
        <f t="shared" si="101"/>
        <v>2014</v>
      </c>
    </row>
    <row r="3214" spans="1:18" ht="30" x14ac:dyDescent="0.25">
      <c r="A3214" s="3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10" t="s">
        <v>8315</v>
      </c>
      <c r="P3214" s="3" t="s">
        <v>8316</v>
      </c>
      <c r="Q3214" s="11">
        <f t="shared" si="100"/>
        <v>41829.795729166668</v>
      </c>
      <c r="R3214" s="3">
        <f t="shared" si="101"/>
        <v>2014</v>
      </c>
    </row>
    <row r="3215" spans="1:18" ht="60" x14ac:dyDescent="0.25">
      <c r="A3215" s="3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10" t="s">
        <v>8315</v>
      </c>
      <c r="P3215" s="3" t="s">
        <v>8316</v>
      </c>
      <c r="Q3215" s="11">
        <f t="shared" si="100"/>
        <v>42171.763414351852</v>
      </c>
      <c r="R3215" s="3">
        <f t="shared" si="101"/>
        <v>2015</v>
      </c>
    </row>
    <row r="3216" spans="1:18" ht="60" x14ac:dyDescent="0.25">
      <c r="A3216" s="3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10" t="s">
        <v>8315</v>
      </c>
      <c r="P3216" s="3" t="s">
        <v>8316</v>
      </c>
      <c r="Q3216" s="11">
        <f t="shared" si="100"/>
        <v>42337.792511574073</v>
      </c>
      <c r="R3216" s="3">
        <f t="shared" si="101"/>
        <v>2015</v>
      </c>
    </row>
    <row r="3217" spans="1:18" ht="60" x14ac:dyDescent="0.25">
      <c r="A3217" s="3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10" t="s">
        <v>8315</v>
      </c>
      <c r="P3217" s="3" t="s">
        <v>8316</v>
      </c>
      <c r="Q3217" s="11">
        <f t="shared" si="100"/>
        <v>42219.665173611109</v>
      </c>
      <c r="R3217" s="3">
        <f t="shared" si="101"/>
        <v>2015</v>
      </c>
    </row>
    <row r="3218" spans="1:18" ht="60" x14ac:dyDescent="0.25">
      <c r="A3218" s="3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10" t="s">
        <v>8315</v>
      </c>
      <c r="P3218" s="3" t="s">
        <v>8316</v>
      </c>
      <c r="Q3218" s="11">
        <f t="shared" si="100"/>
        <v>42165.462627314817</v>
      </c>
      <c r="R3218" s="3">
        <f t="shared" si="101"/>
        <v>2015</v>
      </c>
    </row>
    <row r="3219" spans="1:18" ht="45" x14ac:dyDescent="0.25">
      <c r="A3219" s="3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10" t="s">
        <v>8315</v>
      </c>
      <c r="P3219" s="3" t="s">
        <v>8316</v>
      </c>
      <c r="Q3219" s="11">
        <f t="shared" si="100"/>
        <v>42648.546111111107</v>
      </c>
      <c r="R3219" s="3">
        <f t="shared" si="101"/>
        <v>2016</v>
      </c>
    </row>
    <row r="3220" spans="1:18" ht="60" x14ac:dyDescent="0.25">
      <c r="A3220" s="3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10" t="s">
        <v>8315</v>
      </c>
      <c r="P3220" s="3" t="s">
        <v>8316</v>
      </c>
      <c r="Q3220" s="11">
        <f t="shared" si="100"/>
        <v>41971.002152777779</v>
      </c>
      <c r="R3220" s="3">
        <f t="shared" si="101"/>
        <v>2014</v>
      </c>
    </row>
    <row r="3221" spans="1:18" ht="45" x14ac:dyDescent="0.25">
      <c r="A3221" s="3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10" t="s">
        <v>8315</v>
      </c>
      <c r="P3221" s="3" t="s">
        <v>8316</v>
      </c>
      <c r="Q3221" s="11">
        <f t="shared" si="100"/>
        <v>42050.983182870375</v>
      </c>
      <c r="R3221" s="3">
        <f t="shared" si="101"/>
        <v>2015</v>
      </c>
    </row>
    <row r="3222" spans="1:18" ht="30" x14ac:dyDescent="0.25">
      <c r="A3222" s="3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10" t="s">
        <v>8315</v>
      </c>
      <c r="P3222" s="3" t="s">
        <v>8316</v>
      </c>
      <c r="Q3222" s="11">
        <f t="shared" si="100"/>
        <v>42772.833379629628</v>
      </c>
      <c r="R3222" s="3">
        <f t="shared" si="101"/>
        <v>2017</v>
      </c>
    </row>
    <row r="3223" spans="1:18" ht="60" x14ac:dyDescent="0.25">
      <c r="A3223" s="3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10" t="s">
        <v>8315</v>
      </c>
      <c r="P3223" s="3" t="s">
        <v>8316</v>
      </c>
      <c r="Q3223" s="11">
        <f t="shared" si="100"/>
        <v>42155.696793981479</v>
      </c>
      <c r="R3223" s="3">
        <f t="shared" si="101"/>
        <v>2015</v>
      </c>
    </row>
    <row r="3224" spans="1:18" ht="45" x14ac:dyDescent="0.25">
      <c r="A3224" s="3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10" t="s">
        <v>8315</v>
      </c>
      <c r="P3224" s="3" t="s">
        <v>8316</v>
      </c>
      <c r="Q3224" s="11">
        <f t="shared" si="100"/>
        <v>42270.582141203704</v>
      </c>
      <c r="R3224" s="3">
        <f t="shared" si="101"/>
        <v>2015</v>
      </c>
    </row>
    <row r="3225" spans="1:18" ht="30" x14ac:dyDescent="0.25">
      <c r="A3225" s="3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10" t="s">
        <v>8315</v>
      </c>
      <c r="P3225" s="3" t="s">
        <v>8316</v>
      </c>
      <c r="Q3225" s="11">
        <f t="shared" si="100"/>
        <v>42206.835370370376</v>
      </c>
      <c r="R3225" s="3">
        <f t="shared" si="101"/>
        <v>2015</v>
      </c>
    </row>
    <row r="3226" spans="1:18" ht="60" x14ac:dyDescent="0.25">
      <c r="A3226" s="3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10" t="s">
        <v>8315</v>
      </c>
      <c r="P3226" s="3" t="s">
        <v>8316</v>
      </c>
      <c r="Q3226" s="11">
        <f t="shared" si="100"/>
        <v>42697.850844907407</v>
      </c>
      <c r="R3226" s="3">
        <f t="shared" si="101"/>
        <v>2016</v>
      </c>
    </row>
    <row r="3227" spans="1:18" ht="45" x14ac:dyDescent="0.25">
      <c r="A3227" s="3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10" t="s">
        <v>8315</v>
      </c>
      <c r="P3227" s="3" t="s">
        <v>8316</v>
      </c>
      <c r="Q3227" s="11">
        <f t="shared" si="100"/>
        <v>42503.559467592597</v>
      </c>
      <c r="R3227" s="3">
        <f t="shared" si="101"/>
        <v>2016</v>
      </c>
    </row>
    <row r="3228" spans="1:18" ht="45" x14ac:dyDescent="0.25">
      <c r="A3228" s="3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10" t="s">
        <v>8315</v>
      </c>
      <c r="P3228" s="3" t="s">
        <v>8316</v>
      </c>
      <c r="Q3228" s="11">
        <f t="shared" si="100"/>
        <v>42277.583472222221</v>
      </c>
      <c r="R3228" s="3">
        <f t="shared" si="101"/>
        <v>2015</v>
      </c>
    </row>
    <row r="3229" spans="1:18" ht="60" x14ac:dyDescent="0.25">
      <c r="A3229" s="3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10" t="s">
        <v>8315</v>
      </c>
      <c r="P3229" s="3" t="s">
        <v>8316</v>
      </c>
      <c r="Q3229" s="11">
        <f t="shared" si="100"/>
        <v>42722.882361111115</v>
      </c>
      <c r="R3229" s="3">
        <f t="shared" si="101"/>
        <v>2016</v>
      </c>
    </row>
    <row r="3230" spans="1:18" ht="30" x14ac:dyDescent="0.25">
      <c r="A3230" s="3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10" t="s">
        <v>8315</v>
      </c>
      <c r="P3230" s="3" t="s">
        <v>8316</v>
      </c>
      <c r="Q3230" s="11">
        <f t="shared" si="100"/>
        <v>42323.70930555556</v>
      </c>
      <c r="R3230" s="3">
        <f t="shared" si="101"/>
        <v>2015</v>
      </c>
    </row>
    <row r="3231" spans="1:18" ht="45" x14ac:dyDescent="0.25">
      <c r="A3231" s="3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10" t="s">
        <v>8315</v>
      </c>
      <c r="P3231" s="3" t="s">
        <v>8316</v>
      </c>
      <c r="Q3231" s="11">
        <f t="shared" si="100"/>
        <v>41933.291643518518</v>
      </c>
      <c r="R3231" s="3">
        <f t="shared" si="101"/>
        <v>2014</v>
      </c>
    </row>
    <row r="3232" spans="1:18" ht="60" x14ac:dyDescent="0.25">
      <c r="A3232" s="3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10" t="s">
        <v>8315</v>
      </c>
      <c r="P3232" s="3" t="s">
        <v>8316</v>
      </c>
      <c r="Q3232" s="11">
        <f t="shared" si="100"/>
        <v>41898.168125000004</v>
      </c>
      <c r="R3232" s="3">
        <f t="shared" si="101"/>
        <v>2014</v>
      </c>
    </row>
    <row r="3233" spans="1:18" ht="45" x14ac:dyDescent="0.25">
      <c r="A3233" s="3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10" t="s">
        <v>8315</v>
      </c>
      <c r="P3233" s="3" t="s">
        <v>8316</v>
      </c>
      <c r="Q3233" s="11">
        <f t="shared" si="100"/>
        <v>42446.943831018521</v>
      </c>
      <c r="R3233" s="3">
        <f t="shared" si="101"/>
        <v>2016</v>
      </c>
    </row>
    <row r="3234" spans="1:18" ht="45" x14ac:dyDescent="0.25">
      <c r="A3234" s="3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10" t="s">
        <v>8315</v>
      </c>
      <c r="P3234" s="3" t="s">
        <v>8316</v>
      </c>
      <c r="Q3234" s="11">
        <f t="shared" si="100"/>
        <v>42463.81385416667</v>
      </c>
      <c r="R3234" s="3">
        <f t="shared" si="101"/>
        <v>2016</v>
      </c>
    </row>
    <row r="3235" spans="1:18" ht="45" x14ac:dyDescent="0.25">
      <c r="A3235" s="3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10" t="s">
        <v>8315</v>
      </c>
      <c r="P3235" s="3" t="s">
        <v>8316</v>
      </c>
      <c r="Q3235" s="11">
        <f t="shared" si="100"/>
        <v>42766.805034722223</v>
      </c>
      <c r="R3235" s="3">
        <f t="shared" si="101"/>
        <v>2017</v>
      </c>
    </row>
    <row r="3236" spans="1:18" ht="60" x14ac:dyDescent="0.25">
      <c r="A3236" s="3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10" t="s">
        <v>8315</v>
      </c>
      <c r="P3236" s="3" t="s">
        <v>8316</v>
      </c>
      <c r="Q3236" s="11">
        <f t="shared" si="100"/>
        <v>42734.789444444439</v>
      </c>
      <c r="R3236" s="3">
        <f t="shared" si="101"/>
        <v>2016</v>
      </c>
    </row>
    <row r="3237" spans="1:18" ht="60" x14ac:dyDescent="0.25">
      <c r="A3237" s="3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10" t="s">
        <v>8315</v>
      </c>
      <c r="P3237" s="3" t="s">
        <v>8316</v>
      </c>
      <c r="Q3237" s="11">
        <f t="shared" si="100"/>
        <v>42522.347812499997</v>
      </c>
      <c r="R3237" s="3">
        <f t="shared" si="101"/>
        <v>2016</v>
      </c>
    </row>
    <row r="3238" spans="1:18" ht="60" x14ac:dyDescent="0.25">
      <c r="A3238" s="3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10" t="s">
        <v>8315</v>
      </c>
      <c r="P3238" s="3" t="s">
        <v>8316</v>
      </c>
      <c r="Q3238" s="11">
        <f t="shared" si="100"/>
        <v>42702.917048611111</v>
      </c>
      <c r="R3238" s="3">
        <f t="shared" si="101"/>
        <v>2016</v>
      </c>
    </row>
    <row r="3239" spans="1:18" ht="30" x14ac:dyDescent="0.25">
      <c r="A3239" s="3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10" t="s">
        <v>8315</v>
      </c>
      <c r="P3239" s="3" t="s">
        <v>8316</v>
      </c>
      <c r="Q3239" s="11">
        <f t="shared" si="100"/>
        <v>42252.474351851852</v>
      </c>
      <c r="R3239" s="3">
        <f t="shared" si="101"/>
        <v>2015</v>
      </c>
    </row>
    <row r="3240" spans="1:18" ht="60" x14ac:dyDescent="0.25">
      <c r="A3240" s="3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10" t="s">
        <v>8315</v>
      </c>
      <c r="P3240" s="3" t="s">
        <v>8316</v>
      </c>
      <c r="Q3240" s="11">
        <f t="shared" si="100"/>
        <v>42156.510393518518</v>
      </c>
      <c r="R3240" s="3">
        <f t="shared" si="101"/>
        <v>2015</v>
      </c>
    </row>
    <row r="3241" spans="1:18" ht="60" x14ac:dyDescent="0.25">
      <c r="A3241" s="3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10" t="s">
        <v>8315</v>
      </c>
      <c r="P3241" s="3" t="s">
        <v>8316</v>
      </c>
      <c r="Q3241" s="11">
        <f t="shared" si="100"/>
        <v>42278.089039351849</v>
      </c>
      <c r="R3241" s="3">
        <f t="shared" si="101"/>
        <v>2015</v>
      </c>
    </row>
    <row r="3242" spans="1:18" ht="60" x14ac:dyDescent="0.25">
      <c r="A3242" s="3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10" t="s">
        <v>8315</v>
      </c>
      <c r="P3242" s="3" t="s">
        <v>8316</v>
      </c>
      <c r="Q3242" s="11">
        <f t="shared" si="100"/>
        <v>42754.693842592591</v>
      </c>
      <c r="R3242" s="3">
        <f t="shared" si="101"/>
        <v>2017</v>
      </c>
    </row>
    <row r="3243" spans="1:18" ht="60" x14ac:dyDescent="0.25">
      <c r="A3243" s="3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10" t="s">
        <v>8315</v>
      </c>
      <c r="P3243" s="3" t="s">
        <v>8316</v>
      </c>
      <c r="Q3243" s="11">
        <f t="shared" si="100"/>
        <v>41893.324884259258</v>
      </c>
      <c r="R3243" s="3">
        <f t="shared" si="101"/>
        <v>2014</v>
      </c>
    </row>
    <row r="3244" spans="1:18" ht="45" x14ac:dyDescent="0.25">
      <c r="A3244" s="3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10" t="s">
        <v>8315</v>
      </c>
      <c r="P3244" s="3" t="s">
        <v>8316</v>
      </c>
      <c r="Q3244" s="11">
        <f t="shared" si="100"/>
        <v>41871.755694444444</v>
      </c>
      <c r="R3244" s="3">
        <f t="shared" si="101"/>
        <v>2014</v>
      </c>
    </row>
    <row r="3245" spans="1:18" ht="45" x14ac:dyDescent="0.25">
      <c r="A3245" s="3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10" t="s">
        <v>8315</v>
      </c>
      <c r="P3245" s="3" t="s">
        <v>8316</v>
      </c>
      <c r="Q3245" s="11">
        <f t="shared" si="100"/>
        <v>42262.096782407403</v>
      </c>
      <c r="R3245" s="3">
        <f t="shared" si="101"/>
        <v>2015</v>
      </c>
    </row>
    <row r="3246" spans="1:18" ht="45" x14ac:dyDescent="0.25">
      <c r="A3246" s="3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10" t="s">
        <v>8315</v>
      </c>
      <c r="P3246" s="3" t="s">
        <v>8316</v>
      </c>
      <c r="Q3246" s="11">
        <f t="shared" si="100"/>
        <v>42675.694236111114</v>
      </c>
      <c r="R3246" s="3">
        <f t="shared" si="101"/>
        <v>2016</v>
      </c>
    </row>
    <row r="3247" spans="1:18" ht="45" x14ac:dyDescent="0.25">
      <c r="A3247" s="3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10" t="s">
        <v>8315</v>
      </c>
      <c r="P3247" s="3" t="s">
        <v>8316</v>
      </c>
      <c r="Q3247" s="11">
        <f t="shared" si="100"/>
        <v>42135.60020833333</v>
      </c>
      <c r="R3247" s="3">
        <f t="shared" si="101"/>
        <v>2015</v>
      </c>
    </row>
    <row r="3248" spans="1:18" ht="45" x14ac:dyDescent="0.25">
      <c r="A3248" s="3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10" t="s">
        <v>8315</v>
      </c>
      <c r="P3248" s="3" t="s">
        <v>8316</v>
      </c>
      <c r="Q3248" s="11">
        <f t="shared" si="100"/>
        <v>42230.472222222219</v>
      </c>
      <c r="R3248" s="3">
        <f t="shared" si="101"/>
        <v>2015</v>
      </c>
    </row>
    <row r="3249" spans="1:18" ht="60" x14ac:dyDescent="0.25">
      <c r="A3249" s="3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10" t="s">
        <v>8315</v>
      </c>
      <c r="P3249" s="3" t="s">
        <v>8316</v>
      </c>
      <c r="Q3249" s="11">
        <f t="shared" si="100"/>
        <v>42167.434166666666</v>
      </c>
      <c r="R3249" s="3">
        <f t="shared" si="101"/>
        <v>2015</v>
      </c>
    </row>
    <row r="3250" spans="1:18" ht="30" x14ac:dyDescent="0.25">
      <c r="A3250" s="3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10" t="s">
        <v>8315</v>
      </c>
      <c r="P3250" s="3" t="s">
        <v>8316</v>
      </c>
      <c r="Q3250" s="11">
        <f t="shared" si="100"/>
        <v>42068.888391203705</v>
      </c>
      <c r="R3250" s="3">
        <f t="shared" si="101"/>
        <v>2015</v>
      </c>
    </row>
    <row r="3251" spans="1:18" ht="60" x14ac:dyDescent="0.25">
      <c r="A3251" s="3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10" t="s">
        <v>8315</v>
      </c>
      <c r="P3251" s="3" t="s">
        <v>8316</v>
      </c>
      <c r="Q3251" s="11">
        <f t="shared" si="100"/>
        <v>42145.746689814812</v>
      </c>
      <c r="R3251" s="3">
        <f t="shared" si="101"/>
        <v>2015</v>
      </c>
    </row>
    <row r="3252" spans="1:18" ht="60" x14ac:dyDescent="0.25">
      <c r="A3252" s="3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10" t="s">
        <v>8315</v>
      </c>
      <c r="P3252" s="3" t="s">
        <v>8316</v>
      </c>
      <c r="Q3252" s="11">
        <f t="shared" si="100"/>
        <v>41918.742175925923</v>
      </c>
      <c r="R3252" s="3">
        <f t="shared" si="101"/>
        <v>2014</v>
      </c>
    </row>
    <row r="3253" spans="1:18" ht="60" x14ac:dyDescent="0.25">
      <c r="A3253" s="3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10" t="s">
        <v>8315</v>
      </c>
      <c r="P3253" s="3" t="s">
        <v>8316</v>
      </c>
      <c r="Q3253" s="11">
        <f t="shared" si="100"/>
        <v>42146.731087962966</v>
      </c>
      <c r="R3253" s="3">
        <f t="shared" si="101"/>
        <v>2015</v>
      </c>
    </row>
    <row r="3254" spans="1:18" ht="45" x14ac:dyDescent="0.25">
      <c r="A3254" s="3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10" t="s">
        <v>8315</v>
      </c>
      <c r="P3254" s="3" t="s">
        <v>8316</v>
      </c>
      <c r="Q3254" s="11">
        <f t="shared" si="100"/>
        <v>42590.472685185188</v>
      </c>
      <c r="R3254" s="3">
        <f t="shared" si="101"/>
        <v>2016</v>
      </c>
    </row>
    <row r="3255" spans="1:18" ht="45" x14ac:dyDescent="0.25">
      <c r="A3255" s="3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10" t="s">
        <v>8315</v>
      </c>
      <c r="P3255" s="3" t="s">
        <v>8316</v>
      </c>
      <c r="Q3255" s="11">
        <f t="shared" si="100"/>
        <v>42602.576712962968</v>
      </c>
      <c r="R3255" s="3">
        <f t="shared" si="101"/>
        <v>2016</v>
      </c>
    </row>
    <row r="3256" spans="1:18" ht="60" x14ac:dyDescent="0.25">
      <c r="A3256" s="3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10" t="s">
        <v>8315</v>
      </c>
      <c r="P3256" s="3" t="s">
        <v>8316</v>
      </c>
      <c r="Q3256" s="11">
        <f t="shared" si="100"/>
        <v>42059.085752314815</v>
      </c>
      <c r="R3256" s="3">
        <f t="shared" si="101"/>
        <v>2015</v>
      </c>
    </row>
    <row r="3257" spans="1:18" ht="60" x14ac:dyDescent="0.25">
      <c r="A3257" s="3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10" t="s">
        <v>8315</v>
      </c>
      <c r="P3257" s="3" t="s">
        <v>8316</v>
      </c>
      <c r="Q3257" s="11">
        <f t="shared" si="100"/>
        <v>41889.768229166664</v>
      </c>
      <c r="R3257" s="3">
        <f t="shared" si="101"/>
        <v>2014</v>
      </c>
    </row>
    <row r="3258" spans="1:18" ht="45" x14ac:dyDescent="0.25">
      <c r="A3258" s="3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10" t="s">
        <v>8315</v>
      </c>
      <c r="P3258" s="3" t="s">
        <v>8316</v>
      </c>
      <c r="Q3258" s="11">
        <f t="shared" si="100"/>
        <v>42144.573807870373</v>
      </c>
      <c r="R3258" s="3">
        <f t="shared" si="101"/>
        <v>2015</v>
      </c>
    </row>
    <row r="3259" spans="1:18" ht="60" x14ac:dyDescent="0.25">
      <c r="A3259" s="3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10" t="s">
        <v>8315</v>
      </c>
      <c r="P3259" s="3" t="s">
        <v>8316</v>
      </c>
      <c r="Q3259" s="11">
        <f t="shared" si="100"/>
        <v>42758.559629629628</v>
      </c>
      <c r="R3259" s="3">
        <f t="shared" si="101"/>
        <v>2017</v>
      </c>
    </row>
    <row r="3260" spans="1:18" ht="45" x14ac:dyDescent="0.25">
      <c r="A3260" s="3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10" t="s">
        <v>8315</v>
      </c>
      <c r="P3260" s="3" t="s">
        <v>8316</v>
      </c>
      <c r="Q3260" s="11">
        <f t="shared" si="100"/>
        <v>41982.887280092589</v>
      </c>
      <c r="R3260" s="3">
        <f t="shared" si="101"/>
        <v>2014</v>
      </c>
    </row>
    <row r="3261" spans="1:18" ht="60" x14ac:dyDescent="0.25">
      <c r="A3261" s="3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10" t="s">
        <v>8315</v>
      </c>
      <c r="P3261" s="3" t="s">
        <v>8316</v>
      </c>
      <c r="Q3261" s="11">
        <f t="shared" si="100"/>
        <v>42614.760937500003</v>
      </c>
      <c r="R3261" s="3">
        <f t="shared" si="101"/>
        <v>2016</v>
      </c>
    </row>
    <row r="3262" spans="1:18" ht="45" x14ac:dyDescent="0.25">
      <c r="A3262" s="3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10" t="s">
        <v>8315</v>
      </c>
      <c r="P3262" s="3" t="s">
        <v>8316</v>
      </c>
      <c r="Q3262" s="11">
        <f t="shared" si="100"/>
        <v>42303.672662037032</v>
      </c>
      <c r="R3262" s="3">
        <f t="shared" si="101"/>
        <v>2015</v>
      </c>
    </row>
    <row r="3263" spans="1:18" ht="45" x14ac:dyDescent="0.25">
      <c r="A3263" s="3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10" t="s">
        <v>8315</v>
      </c>
      <c r="P3263" s="3" t="s">
        <v>8316</v>
      </c>
      <c r="Q3263" s="11">
        <f t="shared" si="100"/>
        <v>42171.725416666668</v>
      </c>
      <c r="R3263" s="3">
        <f t="shared" si="101"/>
        <v>2015</v>
      </c>
    </row>
    <row r="3264" spans="1:18" ht="30" x14ac:dyDescent="0.25">
      <c r="A3264" s="3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10" t="s">
        <v>8315</v>
      </c>
      <c r="P3264" s="3" t="s">
        <v>8316</v>
      </c>
      <c r="Q3264" s="11">
        <f t="shared" si="100"/>
        <v>41964.315532407403</v>
      </c>
      <c r="R3264" s="3">
        <f t="shared" si="101"/>
        <v>2014</v>
      </c>
    </row>
    <row r="3265" spans="1:18" ht="45" x14ac:dyDescent="0.25">
      <c r="A3265" s="3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10" t="s">
        <v>8315</v>
      </c>
      <c r="P3265" s="3" t="s">
        <v>8316</v>
      </c>
      <c r="Q3265" s="11">
        <f t="shared" si="100"/>
        <v>42284.516064814816</v>
      </c>
      <c r="R3265" s="3">
        <f t="shared" si="101"/>
        <v>2015</v>
      </c>
    </row>
    <row r="3266" spans="1:18" ht="45" x14ac:dyDescent="0.25">
      <c r="A3266" s="3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10" t="s">
        <v>8315</v>
      </c>
      <c r="P3266" s="3" t="s">
        <v>8316</v>
      </c>
      <c r="Q3266" s="11">
        <f t="shared" si="100"/>
        <v>42016.800208333334</v>
      </c>
      <c r="R3266" s="3">
        <f t="shared" si="101"/>
        <v>2015</v>
      </c>
    </row>
    <row r="3267" spans="1:18" ht="45" x14ac:dyDescent="0.25">
      <c r="A3267" s="3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10" t="s">
        <v>8315</v>
      </c>
      <c r="P3267" s="3" t="s">
        <v>8316</v>
      </c>
      <c r="Q3267" s="11">
        <f t="shared" ref="Q3267:Q3330" si="102">(((J3267/60)/60)/24)+DATE(1970,1,1)</f>
        <v>42311.711979166663</v>
      </c>
      <c r="R3267" s="3">
        <f t="shared" ref="R3267:R3330" si="103">YEAR(Q3267)</f>
        <v>2015</v>
      </c>
    </row>
    <row r="3268" spans="1:18" ht="45" x14ac:dyDescent="0.25">
      <c r="A3268" s="3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10" t="s">
        <v>8315</v>
      </c>
      <c r="P3268" s="3" t="s">
        <v>8316</v>
      </c>
      <c r="Q3268" s="11">
        <f t="shared" si="102"/>
        <v>42136.536134259266</v>
      </c>
      <c r="R3268" s="3">
        <f t="shared" si="103"/>
        <v>2015</v>
      </c>
    </row>
    <row r="3269" spans="1:18" ht="60" x14ac:dyDescent="0.25">
      <c r="A3269" s="3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10" t="s">
        <v>8315</v>
      </c>
      <c r="P3269" s="3" t="s">
        <v>8316</v>
      </c>
      <c r="Q3269" s="11">
        <f t="shared" si="102"/>
        <v>42172.757638888885</v>
      </c>
      <c r="R3269" s="3">
        <f t="shared" si="103"/>
        <v>2015</v>
      </c>
    </row>
    <row r="3270" spans="1:18" ht="45" x14ac:dyDescent="0.25">
      <c r="A3270" s="3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10" t="s">
        <v>8315</v>
      </c>
      <c r="P3270" s="3" t="s">
        <v>8316</v>
      </c>
      <c r="Q3270" s="11">
        <f t="shared" si="102"/>
        <v>42590.90425925926</v>
      </c>
      <c r="R3270" s="3">
        <f t="shared" si="103"/>
        <v>2016</v>
      </c>
    </row>
    <row r="3271" spans="1:18" ht="45" x14ac:dyDescent="0.25">
      <c r="A3271" s="3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10" t="s">
        <v>8315</v>
      </c>
      <c r="P3271" s="3" t="s">
        <v>8316</v>
      </c>
      <c r="Q3271" s="11">
        <f t="shared" si="102"/>
        <v>42137.395798611105</v>
      </c>
      <c r="R3271" s="3">
        <f t="shared" si="103"/>
        <v>2015</v>
      </c>
    </row>
    <row r="3272" spans="1:18" ht="60" x14ac:dyDescent="0.25">
      <c r="A3272" s="3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10" t="s">
        <v>8315</v>
      </c>
      <c r="P3272" s="3" t="s">
        <v>8316</v>
      </c>
      <c r="Q3272" s="11">
        <f t="shared" si="102"/>
        <v>42167.533159722225</v>
      </c>
      <c r="R3272" s="3">
        <f t="shared" si="103"/>
        <v>2015</v>
      </c>
    </row>
    <row r="3273" spans="1:18" ht="30" x14ac:dyDescent="0.25">
      <c r="A3273" s="3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10" t="s">
        <v>8315</v>
      </c>
      <c r="P3273" s="3" t="s">
        <v>8316</v>
      </c>
      <c r="Q3273" s="11">
        <f t="shared" si="102"/>
        <v>41915.437210648146</v>
      </c>
      <c r="R3273" s="3">
        <f t="shared" si="103"/>
        <v>2014</v>
      </c>
    </row>
    <row r="3274" spans="1:18" ht="45" x14ac:dyDescent="0.25">
      <c r="A3274" s="3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10" t="s">
        <v>8315</v>
      </c>
      <c r="P3274" s="3" t="s">
        <v>8316</v>
      </c>
      <c r="Q3274" s="11">
        <f t="shared" si="102"/>
        <v>42284.500104166669</v>
      </c>
      <c r="R3274" s="3">
        <f t="shared" si="103"/>
        <v>2015</v>
      </c>
    </row>
    <row r="3275" spans="1:18" ht="60" x14ac:dyDescent="0.25">
      <c r="A3275" s="3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10" t="s">
        <v>8315</v>
      </c>
      <c r="P3275" s="3" t="s">
        <v>8316</v>
      </c>
      <c r="Q3275" s="11">
        <f t="shared" si="102"/>
        <v>42611.801412037035</v>
      </c>
      <c r="R3275" s="3">
        <f t="shared" si="103"/>
        <v>2016</v>
      </c>
    </row>
    <row r="3276" spans="1:18" ht="45" x14ac:dyDescent="0.25">
      <c r="A3276" s="3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10" t="s">
        <v>8315</v>
      </c>
      <c r="P3276" s="3" t="s">
        <v>8316</v>
      </c>
      <c r="Q3276" s="11">
        <f t="shared" si="102"/>
        <v>42400.704537037032</v>
      </c>
      <c r="R3276" s="3">
        <f t="shared" si="103"/>
        <v>2016</v>
      </c>
    </row>
    <row r="3277" spans="1:18" ht="60" x14ac:dyDescent="0.25">
      <c r="A3277" s="3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10" t="s">
        <v>8315</v>
      </c>
      <c r="P3277" s="3" t="s">
        <v>8316</v>
      </c>
      <c r="Q3277" s="11">
        <f t="shared" si="102"/>
        <v>42017.88045138889</v>
      </c>
      <c r="R3277" s="3">
        <f t="shared" si="103"/>
        <v>2015</v>
      </c>
    </row>
    <row r="3278" spans="1:18" ht="60" x14ac:dyDescent="0.25">
      <c r="A3278" s="3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10" t="s">
        <v>8315</v>
      </c>
      <c r="P3278" s="3" t="s">
        <v>8316</v>
      </c>
      <c r="Q3278" s="11">
        <f t="shared" si="102"/>
        <v>42426.949988425928</v>
      </c>
      <c r="R3278" s="3">
        <f t="shared" si="103"/>
        <v>2016</v>
      </c>
    </row>
    <row r="3279" spans="1:18" ht="60" x14ac:dyDescent="0.25">
      <c r="A3279" s="3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10" t="s">
        <v>8315</v>
      </c>
      <c r="P3279" s="3" t="s">
        <v>8316</v>
      </c>
      <c r="Q3279" s="11">
        <f t="shared" si="102"/>
        <v>41931.682939814818</v>
      </c>
      <c r="R3279" s="3">
        <f t="shared" si="103"/>
        <v>2014</v>
      </c>
    </row>
    <row r="3280" spans="1:18" ht="60" x14ac:dyDescent="0.25">
      <c r="A3280" s="3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10" t="s">
        <v>8315</v>
      </c>
      <c r="P3280" s="3" t="s">
        <v>8316</v>
      </c>
      <c r="Q3280" s="11">
        <f t="shared" si="102"/>
        <v>42124.848414351851</v>
      </c>
      <c r="R3280" s="3">
        <f t="shared" si="103"/>
        <v>2015</v>
      </c>
    </row>
    <row r="3281" spans="1:18" ht="60" x14ac:dyDescent="0.25">
      <c r="A3281" s="3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10" t="s">
        <v>8315</v>
      </c>
      <c r="P3281" s="3" t="s">
        <v>8316</v>
      </c>
      <c r="Q3281" s="11">
        <f t="shared" si="102"/>
        <v>42431.102534722217</v>
      </c>
      <c r="R3281" s="3">
        <f t="shared" si="103"/>
        <v>2016</v>
      </c>
    </row>
    <row r="3282" spans="1:18" ht="60" x14ac:dyDescent="0.25">
      <c r="A3282" s="3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10" t="s">
        <v>8315</v>
      </c>
      <c r="P3282" s="3" t="s">
        <v>8316</v>
      </c>
      <c r="Q3282" s="11">
        <f t="shared" si="102"/>
        <v>42121.756921296299</v>
      </c>
      <c r="R3282" s="3">
        <f t="shared" si="103"/>
        <v>2015</v>
      </c>
    </row>
    <row r="3283" spans="1:18" ht="45" x14ac:dyDescent="0.25">
      <c r="A3283" s="3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10" t="s">
        <v>8315</v>
      </c>
      <c r="P3283" s="3" t="s">
        <v>8316</v>
      </c>
      <c r="Q3283" s="11">
        <f t="shared" si="102"/>
        <v>42219.019733796296</v>
      </c>
      <c r="R3283" s="3">
        <f t="shared" si="103"/>
        <v>2015</v>
      </c>
    </row>
    <row r="3284" spans="1:18" ht="60" x14ac:dyDescent="0.25">
      <c r="A3284" s="3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10" t="s">
        <v>8315</v>
      </c>
      <c r="P3284" s="3" t="s">
        <v>8316</v>
      </c>
      <c r="Q3284" s="11">
        <f t="shared" si="102"/>
        <v>42445.19430555556</v>
      </c>
      <c r="R3284" s="3">
        <f t="shared" si="103"/>
        <v>2016</v>
      </c>
    </row>
    <row r="3285" spans="1:18" ht="60" x14ac:dyDescent="0.25">
      <c r="A3285" s="3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10" t="s">
        <v>8315</v>
      </c>
      <c r="P3285" s="3" t="s">
        <v>8316</v>
      </c>
      <c r="Q3285" s="11">
        <f t="shared" si="102"/>
        <v>42379.74418981481</v>
      </c>
      <c r="R3285" s="3">
        <f t="shared" si="103"/>
        <v>2016</v>
      </c>
    </row>
    <row r="3286" spans="1:18" ht="45" x14ac:dyDescent="0.25">
      <c r="A3286" s="3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10" t="s">
        <v>8315</v>
      </c>
      <c r="P3286" s="3" t="s">
        <v>8316</v>
      </c>
      <c r="Q3286" s="11">
        <f t="shared" si="102"/>
        <v>42380.884872685187</v>
      </c>
      <c r="R3286" s="3">
        <f t="shared" si="103"/>
        <v>2016</v>
      </c>
    </row>
    <row r="3287" spans="1:18" x14ac:dyDescent="0.25">
      <c r="A3287" s="3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10" t="s">
        <v>8315</v>
      </c>
      <c r="P3287" s="3" t="s">
        <v>8316</v>
      </c>
      <c r="Q3287" s="11">
        <f t="shared" si="102"/>
        <v>42762.942430555559</v>
      </c>
      <c r="R3287" s="3">
        <f t="shared" si="103"/>
        <v>2017</v>
      </c>
    </row>
    <row r="3288" spans="1:18" ht="60" x14ac:dyDescent="0.25">
      <c r="A3288" s="3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10" t="s">
        <v>8315</v>
      </c>
      <c r="P3288" s="3" t="s">
        <v>8316</v>
      </c>
      <c r="Q3288" s="11">
        <f t="shared" si="102"/>
        <v>42567.840069444443</v>
      </c>
      <c r="R3288" s="3">
        <f t="shared" si="103"/>
        <v>2016</v>
      </c>
    </row>
    <row r="3289" spans="1:18" ht="30" x14ac:dyDescent="0.25">
      <c r="A3289" s="3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10" t="s">
        <v>8315</v>
      </c>
      <c r="P3289" s="3" t="s">
        <v>8316</v>
      </c>
      <c r="Q3289" s="11">
        <f t="shared" si="102"/>
        <v>42311.750324074077</v>
      </c>
      <c r="R3289" s="3">
        <f t="shared" si="103"/>
        <v>2015</v>
      </c>
    </row>
    <row r="3290" spans="1:18" ht="60" x14ac:dyDescent="0.25">
      <c r="A3290" s="3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10" t="s">
        <v>8315</v>
      </c>
      <c r="P3290" s="3" t="s">
        <v>8316</v>
      </c>
      <c r="Q3290" s="11">
        <f t="shared" si="102"/>
        <v>42505.774479166663</v>
      </c>
      <c r="R3290" s="3">
        <f t="shared" si="103"/>
        <v>2016</v>
      </c>
    </row>
    <row r="3291" spans="1:18" ht="60" x14ac:dyDescent="0.25">
      <c r="A3291" s="3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10" t="s">
        <v>8315</v>
      </c>
      <c r="P3291" s="3" t="s">
        <v>8316</v>
      </c>
      <c r="Q3291" s="11">
        <f t="shared" si="102"/>
        <v>42758.368078703701</v>
      </c>
      <c r="R3291" s="3">
        <f t="shared" si="103"/>
        <v>2017</v>
      </c>
    </row>
    <row r="3292" spans="1:18" ht="75" x14ac:dyDescent="0.25">
      <c r="A3292" s="3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10" t="s">
        <v>8315</v>
      </c>
      <c r="P3292" s="3" t="s">
        <v>8316</v>
      </c>
      <c r="Q3292" s="11">
        <f t="shared" si="102"/>
        <v>42775.51494212963</v>
      </c>
      <c r="R3292" s="3">
        <f t="shared" si="103"/>
        <v>2017</v>
      </c>
    </row>
    <row r="3293" spans="1:18" ht="60" x14ac:dyDescent="0.25">
      <c r="A3293" s="3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10" t="s">
        <v>8315</v>
      </c>
      <c r="P3293" s="3" t="s">
        <v>8316</v>
      </c>
      <c r="Q3293" s="11">
        <f t="shared" si="102"/>
        <v>42232.702546296292</v>
      </c>
      <c r="R3293" s="3">
        <f t="shared" si="103"/>
        <v>2015</v>
      </c>
    </row>
    <row r="3294" spans="1:18" ht="45" x14ac:dyDescent="0.25">
      <c r="A3294" s="3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10" t="s">
        <v>8315</v>
      </c>
      <c r="P3294" s="3" t="s">
        <v>8316</v>
      </c>
      <c r="Q3294" s="11">
        <f t="shared" si="102"/>
        <v>42282.770231481481</v>
      </c>
      <c r="R3294" s="3">
        <f t="shared" si="103"/>
        <v>2015</v>
      </c>
    </row>
    <row r="3295" spans="1:18" ht="60" x14ac:dyDescent="0.25">
      <c r="A3295" s="3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10" t="s">
        <v>8315</v>
      </c>
      <c r="P3295" s="3" t="s">
        <v>8316</v>
      </c>
      <c r="Q3295" s="11">
        <f t="shared" si="102"/>
        <v>42768.425370370373</v>
      </c>
      <c r="R3295" s="3">
        <f t="shared" si="103"/>
        <v>2017</v>
      </c>
    </row>
    <row r="3296" spans="1:18" ht="60" x14ac:dyDescent="0.25">
      <c r="A3296" s="3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10" t="s">
        <v>8315</v>
      </c>
      <c r="P3296" s="3" t="s">
        <v>8316</v>
      </c>
      <c r="Q3296" s="11">
        <f t="shared" si="102"/>
        <v>42141.541134259256</v>
      </c>
      <c r="R3296" s="3">
        <f t="shared" si="103"/>
        <v>2015</v>
      </c>
    </row>
    <row r="3297" spans="1:18" ht="60" x14ac:dyDescent="0.25">
      <c r="A3297" s="3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10" t="s">
        <v>8315</v>
      </c>
      <c r="P3297" s="3" t="s">
        <v>8316</v>
      </c>
      <c r="Q3297" s="11">
        <f t="shared" si="102"/>
        <v>42609.442465277782</v>
      </c>
      <c r="R3297" s="3">
        <f t="shared" si="103"/>
        <v>2016</v>
      </c>
    </row>
    <row r="3298" spans="1:18" ht="60" x14ac:dyDescent="0.25">
      <c r="A3298" s="3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10" t="s">
        <v>8315</v>
      </c>
      <c r="P3298" s="3" t="s">
        <v>8316</v>
      </c>
      <c r="Q3298" s="11">
        <f t="shared" si="102"/>
        <v>42309.756620370375</v>
      </c>
      <c r="R3298" s="3">
        <f t="shared" si="103"/>
        <v>2015</v>
      </c>
    </row>
    <row r="3299" spans="1:18" ht="45" x14ac:dyDescent="0.25">
      <c r="A3299" s="3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10" t="s">
        <v>8315</v>
      </c>
      <c r="P3299" s="3" t="s">
        <v>8316</v>
      </c>
      <c r="Q3299" s="11">
        <f t="shared" si="102"/>
        <v>42193.771481481483</v>
      </c>
      <c r="R3299" s="3">
        <f t="shared" si="103"/>
        <v>2015</v>
      </c>
    </row>
    <row r="3300" spans="1:18" ht="60" x14ac:dyDescent="0.25">
      <c r="A3300" s="3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10" t="s">
        <v>8315</v>
      </c>
      <c r="P3300" s="3" t="s">
        <v>8316</v>
      </c>
      <c r="Q3300" s="11">
        <f t="shared" si="102"/>
        <v>42239.957962962959</v>
      </c>
      <c r="R3300" s="3">
        <f t="shared" si="103"/>
        <v>2015</v>
      </c>
    </row>
    <row r="3301" spans="1:18" ht="60" x14ac:dyDescent="0.25">
      <c r="A3301" s="3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10" t="s">
        <v>8315</v>
      </c>
      <c r="P3301" s="3" t="s">
        <v>8316</v>
      </c>
      <c r="Q3301" s="11">
        <f t="shared" si="102"/>
        <v>42261.917395833334</v>
      </c>
      <c r="R3301" s="3">
        <f t="shared" si="103"/>
        <v>2015</v>
      </c>
    </row>
    <row r="3302" spans="1:18" ht="45" x14ac:dyDescent="0.25">
      <c r="A3302" s="3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10" t="s">
        <v>8315</v>
      </c>
      <c r="P3302" s="3" t="s">
        <v>8316</v>
      </c>
      <c r="Q3302" s="11">
        <f t="shared" si="102"/>
        <v>42102.743773148148</v>
      </c>
      <c r="R3302" s="3">
        <f t="shared" si="103"/>
        <v>2015</v>
      </c>
    </row>
    <row r="3303" spans="1:18" ht="60" x14ac:dyDescent="0.25">
      <c r="A3303" s="3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10" t="s">
        <v>8315</v>
      </c>
      <c r="P3303" s="3" t="s">
        <v>8316</v>
      </c>
      <c r="Q3303" s="11">
        <f t="shared" si="102"/>
        <v>42538.73583333334</v>
      </c>
      <c r="R3303" s="3">
        <f t="shared" si="103"/>
        <v>2016</v>
      </c>
    </row>
    <row r="3304" spans="1:18" x14ac:dyDescent="0.25">
      <c r="A3304" s="3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10" t="s">
        <v>8315</v>
      </c>
      <c r="P3304" s="3" t="s">
        <v>8316</v>
      </c>
      <c r="Q3304" s="11">
        <f t="shared" si="102"/>
        <v>42681.35157407407</v>
      </c>
      <c r="R3304" s="3">
        <f t="shared" si="103"/>
        <v>2016</v>
      </c>
    </row>
    <row r="3305" spans="1:18" ht="60" x14ac:dyDescent="0.25">
      <c r="A3305" s="3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10" t="s">
        <v>8315</v>
      </c>
      <c r="P3305" s="3" t="s">
        <v>8316</v>
      </c>
      <c r="Q3305" s="11">
        <f t="shared" si="102"/>
        <v>42056.65143518518</v>
      </c>
      <c r="R3305" s="3">
        <f t="shared" si="103"/>
        <v>2015</v>
      </c>
    </row>
    <row r="3306" spans="1:18" ht="45" x14ac:dyDescent="0.25">
      <c r="A3306" s="3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10" t="s">
        <v>8315</v>
      </c>
      <c r="P3306" s="3" t="s">
        <v>8316</v>
      </c>
      <c r="Q3306" s="11">
        <f t="shared" si="102"/>
        <v>42696.624444444446</v>
      </c>
      <c r="R3306" s="3">
        <f t="shared" si="103"/>
        <v>2016</v>
      </c>
    </row>
    <row r="3307" spans="1:18" ht="60" x14ac:dyDescent="0.25">
      <c r="A3307" s="3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10" t="s">
        <v>8315</v>
      </c>
      <c r="P3307" s="3" t="s">
        <v>8316</v>
      </c>
      <c r="Q3307" s="11">
        <f t="shared" si="102"/>
        <v>42186.855879629627</v>
      </c>
      <c r="R3307" s="3">
        <f t="shared" si="103"/>
        <v>2015</v>
      </c>
    </row>
    <row r="3308" spans="1:18" ht="60" x14ac:dyDescent="0.25">
      <c r="A3308" s="3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10" t="s">
        <v>8315</v>
      </c>
      <c r="P3308" s="3" t="s">
        <v>8316</v>
      </c>
      <c r="Q3308" s="11">
        <f t="shared" si="102"/>
        <v>42493.219236111108</v>
      </c>
      <c r="R3308" s="3">
        <f t="shared" si="103"/>
        <v>2016</v>
      </c>
    </row>
    <row r="3309" spans="1:18" ht="60" x14ac:dyDescent="0.25">
      <c r="A3309" s="3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10" t="s">
        <v>8315</v>
      </c>
      <c r="P3309" s="3" t="s">
        <v>8316</v>
      </c>
      <c r="Q3309" s="11">
        <f t="shared" si="102"/>
        <v>42475.057164351849</v>
      </c>
      <c r="R3309" s="3">
        <f t="shared" si="103"/>
        <v>2016</v>
      </c>
    </row>
    <row r="3310" spans="1:18" ht="45" x14ac:dyDescent="0.25">
      <c r="A3310" s="3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10" t="s">
        <v>8315</v>
      </c>
      <c r="P3310" s="3" t="s">
        <v>8316</v>
      </c>
      <c r="Q3310" s="11">
        <f t="shared" si="102"/>
        <v>42452.876909722225</v>
      </c>
      <c r="R3310" s="3">
        <f t="shared" si="103"/>
        <v>2016</v>
      </c>
    </row>
    <row r="3311" spans="1:18" ht="30" x14ac:dyDescent="0.25">
      <c r="A3311" s="3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10" t="s">
        <v>8315</v>
      </c>
      <c r="P3311" s="3" t="s">
        <v>8316</v>
      </c>
      <c r="Q3311" s="11">
        <f t="shared" si="102"/>
        <v>42628.650208333333</v>
      </c>
      <c r="R3311" s="3">
        <f t="shared" si="103"/>
        <v>2016</v>
      </c>
    </row>
    <row r="3312" spans="1:18" ht="45" x14ac:dyDescent="0.25">
      <c r="A3312" s="3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10" t="s">
        <v>8315</v>
      </c>
      <c r="P3312" s="3" t="s">
        <v>8316</v>
      </c>
      <c r="Q3312" s="11">
        <f t="shared" si="102"/>
        <v>42253.928530092591</v>
      </c>
      <c r="R3312" s="3">
        <f t="shared" si="103"/>
        <v>2015</v>
      </c>
    </row>
    <row r="3313" spans="1:18" ht="45" x14ac:dyDescent="0.25">
      <c r="A3313" s="3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10" t="s">
        <v>8315</v>
      </c>
      <c r="P3313" s="3" t="s">
        <v>8316</v>
      </c>
      <c r="Q3313" s="11">
        <f t="shared" si="102"/>
        <v>42264.29178240741</v>
      </c>
      <c r="R3313" s="3">
        <f t="shared" si="103"/>
        <v>2015</v>
      </c>
    </row>
    <row r="3314" spans="1:18" ht="60" x14ac:dyDescent="0.25">
      <c r="A3314" s="3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10" t="s">
        <v>8315</v>
      </c>
      <c r="P3314" s="3" t="s">
        <v>8316</v>
      </c>
      <c r="Q3314" s="11">
        <f t="shared" si="102"/>
        <v>42664.809560185182</v>
      </c>
      <c r="R3314" s="3">
        <f t="shared" si="103"/>
        <v>2016</v>
      </c>
    </row>
    <row r="3315" spans="1:18" ht="45" x14ac:dyDescent="0.25">
      <c r="A3315" s="3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10" t="s">
        <v>8315</v>
      </c>
      <c r="P3315" s="3" t="s">
        <v>8316</v>
      </c>
      <c r="Q3315" s="11">
        <f t="shared" si="102"/>
        <v>42382.244409722218</v>
      </c>
      <c r="R3315" s="3">
        <f t="shared" si="103"/>
        <v>2016</v>
      </c>
    </row>
    <row r="3316" spans="1:18" ht="60" x14ac:dyDescent="0.25">
      <c r="A3316" s="3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10" t="s">
        <v>8315</v>
      </c>
      <c r="P3316" s="3" t="s">
        <v>8316</v>
      </c>
      <c r="Q3316" s="11">
        <f t="shared" si="102"/>
        <v>42105.267488425925</v>
      </c>
      <c r="R3316" s="3">
        <f t="shared" si="103"/>
        <v>2015</v>
      </c>
    </row>
    <row r="3317" spans="1:18" ht="45" x14ac:dyDescent="0.25">
      <c r="A3317" s="3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10" t="s">
        <v>8315</v>
      </c>
      <c r="P3317" s="3" t="s">
        <v>8316</v>
      </c>
      <c r="Q3317" s="11">
        <f t="shared" si="102"/>
        <v>42466.303715277783</v>
      </c>
      <c r="R3317" s="3">
        <f t="shared" si="103"/>
        <v>2016</v>
      </c>
    </row>
    <row r="3318" spans="1:18" ht="75" x14ac:dyDescent="0.25">
      <c r="A3318" s="3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10" t="s">
        <v>8315</v>
      </c>
      <c r="P3318" s="3" t="s">
        <v>8316</v>
      </c>
      <c r="Q3318" s="11">
        <f t="shared" si="102"/>
        <v>41826.871238425927</v>
      </c>
      <c r="R3318" s="3">
        <f t="shared" si="103"/>
        <v>2014</v>
      </c>
    </row>
    <row r="3319" spans="1:18" ht="45" x14ac:dyDescent="0.25">
      <c r="A3319" s="3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10" t="s">
        <v>8315</v>
      </c>
      <c r="P3319" s="3" t="s">
        <v>8316</v>
      </c>
      <c r="Q3319" s="11">
        <f t="shared" si="102"/>
        <v>42499.039629629624</v>
      </c>
      <c r="R3319" s="3">
        <f t="shared" si="103"/>
        <v>2016</v>
      </c>
    </row>
    <row r="3320" spans="1:18" ht="30" x14ac:dyDescent="0.25">
      <c r="A3320" s="3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10" t="s">
        <v>8315</v>
      </c>
      <c r="P3320" s="3" t="s">
        <v>8316</v>
      </c>
      <c r="Q3320" s="11">
        <f t="shared" si="102"/>
        <v>42431.302002314813</v>
      </c>
      <c r="R3320" s="3">
        <f t="shared" si="103"/>
        <v>2016</v>
      </c>
    </row>
    <row r="3321" spans="1:18" ht="60" x14ac:dyDescent="0.25">
      <c r="A3321" s="3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10" t="s">
        <v>8315</v>
      </c>
      <c r="P3321" s="3" t="s">
        <v>8316</v>
      </c>
      <c r="Q3321" s="11">
        <f t="shared" si="102"/>
        <v>41990.585486111115</v>
      </c>
      <c r="R3321" s="3">
        <f t="shared" si="103"/>
        <v>2014</v>
      </c>
    </row>
    <row r="3322" spans="1:18" ht="45" x14ac:dyDescent="0.25">
      <c r="A3322" s="3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10" t="s">
        <v>8315</v>
      </c>
      <c r="P3322" s="3" t="s">
        <v>8316</v>
      </c>
      <c r="Q3322" s="11">
        <f t="shared" si="102"/>
        <v>42513.045798611114</v>
      </c>
      <c r="R3322" s="3">
        <f t="shared" si="103"/>
        <v>2016</v>
      </c>
    </row>
    <row r="3323" spans="1:18" ht="60" x14ac:dyDescent="0.25">
      <c r="A3323" s="3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10" t="s">
        <v>8315</v>
      </c>
      <c r="P3323" s="3" t="s">
        <v>8316</v>
      </c>
      <c r="Q3323" s="11">
        <f t="shared" si="102"/>
        <v>41914.100289351853</v>
      </c>
      <c r="R3323" s="3">
        <f t="shared" si="103"/>
        <v>2014</v>
      </c>
    </row>
    <row r="3324" spans="1:18" ht="60" x14ac:dyDescent="0.25">
      <c r="A3324" s="3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10" t="s">
        <v>8315</v>
      </c>
      <c r="P3324" s="3" t="s">
        <v>8316</v>
      </c>
      <c r="Q3324" s="11">
        <f t="shared" si="102"/>
        <v>42521.010370370372</v>
      </c>
      <c r="R3324" s="3">
        <f t="shared" si="103"/>
        <v>2016</v>
      </c>
    </row>
    <row r="3325" spans="1:18" ht="60" x14ac:dyDescent="0.25">
      <c r="A3325" s="3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10" t="s">
        <v>8315</v>
      </c>
      <c r="P3325" s="3" t="s">
        <v>8316</v>
      </c>
      <c r="Q3325" s="11">
        <f t="shared" si="102"/>
        <v>42608.36583333333</v>
      </c>
      <c r="R3325" s="3">
        <f t="shared" si="103"/>
        <v>2016</v>
      </c>
    </row>
    <row r="3326" spans="1:18" ht="45" x14ac:dyDescent="0.25">
      <c r="A3326" s="3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10" t="s">
        <v>8315</v>
      </c>
      <c r="P3326" s="3" t="s">
        <v>8316</v>
      </c>
      <c r="Q3326" s="11">
        <f t="shared" si="102"/>
        <v>42512.58321759259</v>
      </c>
      <c r="R3326" s="3">
        <f t="shared" si="103"/>
        <v>2016</v>
      </c>
    </row>
    <row r="3327" spans="1:18" ht="60" x14ac:dyDescent="0.25">
      <c r="A3327" s="3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10" t="s">
        <v>8315</v>
      </c>
      <c r="P3327" s="3" t="s">
        <v>8316</v>
      </c>
      <c r="Q3327" s="11">
        <f t="shared" si="102"/>
        <v>42064.785613425927</v>
      </c>
      <c r="R3327" s="3">
        <f t="shared" si="103"/>
        <v>2015</v>
      </c>
    </row>
    <row r="3328" spans="1:18" ht="60" x14ac:dyDescent="0.25">
      <c r="A3328" s="3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10" t="s">
        <v>8315</v>
      </c>
      <c r="P3328" s="3" t="s">
        <v>8316</v>
      </c>
      <c r="Q3328" s="11">
        <f t="shared" si="102"/>
        <v>42041.714178240742</v>
      </c>
      <c r="R3328" s="3">
        <f t="shared" si="103"/>
        <v>2015</v>
      </c>
    </row>
    <row r="3329" spans="1:18" ht="60" x14ac:dyDescent="0.25">
      <c r="A3329" s="3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10" t="s">
        <v>8315</v>
      </c>
      <c r="P3329" s="3" t="s">
        <v>8316</v>
      </c>
      <c r="Q3329" s="11">
        <f t="shared" si="102"/>
        <v>42468.374606481477</v>
      </c>
      <c r="R3329" s="3">
        <f t="shared" si="103"/>
        <v>2016</v>
      </c>
    </row>
    <row r="3330" spans="1:18" ht="45" x14ac:dyDescent="0.25">
      <c r="A3330" s="3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10" t="s">
        <v>8315</v>
      </c>
      <c r="P3330" s="3" t="s">
        <v>8316</v>
      </c>
      <c r="Q3330" s="11">
        <f t="shared" si="102"/>
        <v>41822.57503472222</v>
      </c>
      <c r="R3330" s="3">
        <f t="shared" si="103"/>
        <v>2014</v>
      </c>
    </row>
    <row r="3331" spans="1:18" ht="45" x14ac:dyDescent="0.25">
      <c r="A3331" s="3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10" t="s">
        <v>8315</v>
      </c>
      <c r="P3331" s="3" t="s">
        <v>8316</v>
      </c>
      <c r="Q3331" s="11">
        <f t="shared" ref="Q3331:Q3394" si="104">(((J3331/60)/60)/24)+DATE(1970,1,1)</f>
        <v>41837.323009259257</v>
      </c>
      <c r="R3331" s="3">
        <f t="shared" ref="R3331:R3394" si="105">YEAR(Q3331)</f>
        <v>2014</v>
      </c>
    </row>
    <row r="3332" spans="1:18" ht="45" x14ac:dyDescent="0.25">
      <c r="A3332" s="3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10" t="s">
        <v>8315</v>
      </c>
      <c r="P3332" s="3" t="s">
        <v>8316</v>
      </c>
      <c r="Q3332" s="11">
        <f t="shared" si="104"/>
        <v>42065.887361111112</v>
      </c>
      <c r="R3332" s="3">
        <f t="shared" si="105"/>
        <v>2015</v>
      </c>
    </row>
    <row r="3333" spans="1:18" ht="60" x14ac:dyDescent="0.25">
      <c r="A3333" s="3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10" t="s">
        <v>8315</v>
      </c>
      <c r="P3333" s="3" t="s">
        <v>8316</v>
      </c>
      <c r="Q3333" s="11">
        <f t="shared" si="104"/>
        <v>42248.697754629626</v>
      </c>
      <c r="R3333" s="3">
        <f t="shared" si="105"/>
        <v>2015</v>
      </c>
    </row>
    <row r="3334" spans="1:18" ht="45" x14ac:dyDescent="0.25">
      <c r="A3334" s="3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10" t="s">
        <v>8315</v>
      </c>
      <c r="P3334" s="3" t="s">
        <v>8316</v>
      </c>
      <c r="Q3334" s="11">
        <f t="shared" si="104"/>
        <v>41809.860300925924</v>
      </c>
      <c r="R3334" s="3">
        <f t="shared" si="105"/>
        <v>2014</v>
      </c>
    </row>
    <row r="3335" spans="1:18" ht="60" x14ac:dyDescent="0.25">
      <c r="A3335" s="3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10" t="s">
        <v>8315</v>
      </c>
      <c r="P3335" s="3" t="s">
        <v>8316</v>
      </c>
      <c r="Q3335" s="11">
        <f t="shared" si="104"/>
        <v>42148.676851851851</v>
      </c>
      <c r="R3335" s="3">
        <f t="shared" si="105"/>
        <v>2015</v>
      </c>
    </row>
    <row r="3336" spans="1:18" ht="45" x14ac:dyDescent="0.25">
      <c r="A3336" s="3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10" t="s">
        <v>8315</v>
      </c>
      <c r="P3336" s="3" t="s">
        <v>8316</v>
      </c>
      <c r="Q3336" s="11">
        <f t="shared" si="104"/>
        <v>42185.521087962959</v>
      </c>
      <c r="R3336" s="3">
        <f t="shared" si="105"/>
        <v>2015</v>
      </c>
    </row>
    <row r="3337" spans="1:18" ht="60" x14ac:dyDescent="0.25">
      <c r="A3337" s="3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10" t="s">
        <v>8315</v>
      </c>
      <c r="P3337" s="3" t="s">
        <v>8316</v>
      </c>
      <c r="Q3337" s="11">
        <f t="shared" si="104"/>
        <v>41827.674143518518</v>
      </c>
      <c r="R3337" s="3">
        <f t="shared" si="105"/>
        <v>2014</v>
      </c>
    </row>
    <row r="3338" spans="1:18" ht="45" x14ac:dyDescent="0.25">
      <c r="A3338" s="3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10" t="s">
        <v>8315</v>
      </c>
      <c r="P3338" s="3" t="s">
        <v>8316</v>
      </c>
      <c r="Q3338" s="11">
        <f t="shared" si="104"/>
        <v>42437.398680555561</v>
      </c>
      <c r="R3338" s="3">
        <f t="shared" si="105"/>
        <v>2016</v>
      </c>
    </row>
    <row r="3339" spans="1:18" ht="45" x14ac:dyDescent="0.25">
      <c r="A3339" s="3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10" t="s">
        <v>8315</v>
      </c>
      <c r="P3339" s="3" t="s">
        <v>8316</v>
      </c>
      <c r="Q3339" s="11">
        <f t="shared" si="104"/>
        <v>41901.282025462962</v>
      </c>
      <c r="R3339" s="3">
        <f t="shared" si="105"/>
        <v>2014</v>
      </c>
    </row>
    <row r="3340" spans="1:18" ht="30" x14ac:dyDescent="0.25">
      <c r="A3340" s="3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10" t="s">
        <v>8315</v>
      </c>
      <c r="P3340" s="3" t="s">
        <v>8316</v>
      </c>
      <c r="Q3340" s="11">
        <f t="shared" si="104"/>
        <v>42769.574999999997</v>
      </c>
      <c r="R3340" s="3">
        <f t="shared" si="105"/>
        <v>2017</v>
      </c>
    </row>
    <row r="3341" spans="1:18" ht="45" x14ac:dyDescent="0.25">
      <c r="A3341" s="3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10" t="s">
        <v>8315</v>
      </c>
      <c r="P3341" s="3" t="s">
        <v>8316</v>
      </c>
      <c r="Q3341" s="11">
        <f t="shared" si="104"/>
        <v>42549.665717592594</v>
      </c>
      <c r="R3341" s="3">
        <f t="shared" si="105"/>
        <v>2016</v>
      </c>
    </row>
    <row r="3342" spans="1:18" ht="60" x14ac:dyDescent="0.25">
      <c r="A3342" s="3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10" t="s">
        <v>8315</v>
      </c>
      <c r="P3342" s="3" t="s">
        <v>8316</v>
      </c>
      <c r="Q3342" s="11">
        <f t="shared" si="104"/>
        <v>42685.974004629628</v>
      </c>
      <c r="R3342" s="3">
        <f t="shared" si="105"/>
        <v>2016</v>
      </c>
    </row>
    <row r="3343" spans="1:18" ht="60" x14ac:dyDescent="0.25">
      <c r="A3343" s="3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10" t="s">
        <v>8315</v>
      </c>
      <c r="P3343" s="3" t="s">
        <v>8316</v>
      </c>
      <c r="Q3343" s="11">
        <f t="shared" si="104"/>
        <v>42510.798854166671</v>
      </c>
      <c r="R3343" s="3">
        <f t="shared" si="105"/>
        <v>2016</v>
      </c>
    </row>
    <row r="3344" spans="1:18" ht="45" x14ac:dyDescent="0.25">
      <c r="A3344" s="3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10" t="s">
        <v>8315</v>
      </c>
      <c r="P3344" s="3" t="s">
        <v>8316</v>
      </c>
      <c r="Q3344" s="11">
        <f t="shared" si="104"/>
        <v>42062.296412037031</v>
      </c>
      <c r="R3344" s="3">
        <f t="shared" si="105"/>
        <v>2015</v>
      </c>
    </row>
    <row r="3345" spans="1:18" ht="45" x14ac:dyDescent="0.25">
      <c r="A3345" s="3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10" t="s">
        <v>8315</v>
      </c>
      <c r="P3345" s="3" t="s">
        <v>8316</v>
      </c>
      <c r="Q3345" s="11">
        <f t="shared" si="104"/>
        <v>42452.916481481487</v>
      </c>
      <c r="R3345" s="3">
        <f t="shared" si="105"/>
        <v>2016</v>
      </c>
    </row>
    <row r="3346" spans="1:18" ht="60" x14ac:dyDescent="0.25">
      <c r="A3346" s="3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10" t="s">
        <v>8315</v>
      </c>
      <c r="P3346" s="3" t="s">
        <v>8316</v>
      </c>
      <c r="Q3346" s="11">
        <f t="shared" si="104"/>
        <v>41851.200150462959</v>
      </c>
      <c r="R3346" s="3">
        <f t="shared" si="105"/>
        <v>2014</v>
      </c>
    </row>
    <row r="3347" spans="1:18" ht="60" x14ac:dyDescent="0.25">
      <c r="A3347" s="3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10" t="s">
        <v>8315</v>
      </c>
      <c r="P3347" s="3" t="s">
        <v>8316</v>
      </c>
      <c r="Q3347" s="11">
        <f t="shared" si="104"/>
        <v>42053.106111111112</v>
      </c>
      <c r="R3347" s="3">
        <f t="shared" si="105"/>
        <v>2015</v>
      </c>
    </row>
    <row r="3348" spans="1:18" ht="60" x14ac:dyDescent="0.25">
      <c r="A3348" s="3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10" t="s">
        <v>8315</v>
      </c>
      <c r="P3348" s="3" t="s">
        <v>8316</v>
      </c>
      <c r="Q3348" s="11">
        <f t="shared" si="104"/>
        <v>42054.024421296301</v>
      </c>
      <c r="R3348" s="3">
        <f t="shared" si="105"/>
        <v>2015</v>
      </c>
    </row>
    <row r="3349" spans="1:18" ht="60" x14ac:dyDescent="0.25">
      <c r="A3349" s="3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10" t="s">
        <v>8315</v>
      </c>
      <c r="P3349" s="3" t="s">
        <v>8316</v>
      </c>
      <c r="Q3349" s="11">
        <f t="shared" si="104"/>
        <v>42484.551550925928</v>
      </c>
      <c r="R3349" s="3">
        <f t="shared" si="105"/>
        <v>2016</v>
      </c>
    </row>
    <row r="3350" spans="1:18" ht="60" x14ac:dyDescent="0.25">
      <c r="A3350" s="3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10" t="s">
        <v>8315</v>
      </c>
      <c r="P3350" s="3" t="s">
        <v>8316</v>
      </c>
      <c r="Q3350" s="11">
        <f t="shared" si="104"/>
        <v>42466.558796296296</v>
      </c>
      <c r="R3350" s="3">
        <f t="shared" si="105"/>
        <v>2016</v>
      </c>
    </row>
    <row r="3351" spans="1:18" ht="60" x14ac:dyDescent="0.25">
      <c r="A3351" s="3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10" t="s">
        <v>8315</v>
      </c>
      <c r="P3351" s="3" t="s">
        <v>8316</v>
      </c>
      <c r="Q3351" s="11">
        <f t="shared" si="104"/>
        <v>42513.110787037032</v>
      </c>
      <c r="R3351" s="3">
        <f t="shared" si="105"/>
        <v>2016</v>
      </c>
    </row>
    <row r="3352" spans="1:18" ht="60" x14ac:dyDescent="0.25">
      <c r="A3352" s="3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10" t="s">
        <v>8315</v>
      </c>
      <c r="P3352" s="3" t="s">
        <v>8316</v>
      </c>
      <c r="Q3352" s="11">
        <f t="shared" si="104"/>
        <v>42302.701516203699</v>
      </c>
      <c r="R3352" s="3">
        <f t="shared" si="105"/>
        <v>2015</v>
      </c>
    </row>
    <row r="3353" spans="1:18" ht="60" x14ac:dyDescent="0.25">
      <c r="A3353" s="3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10" t="s">
        <v>8315</v>
      </c>
      <c r="P3353" s="3" t="s">
        <v>8316</v>
      </c>
      <c r="Q3353" s="11">
        <f t="shared" si="104"/>
        <v>41806.395428240743</v>
      </c>
      <c r="R3353" s="3">
        <f t="shared" si="105"/>
        <v>2014</v>
      </c>
    </row>
    <row r="3354" spans="1:18" ht="60" x14ac:dyDescent="0.25">
      <c r="A3354" s="3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10" t="s">
        <v>8315</v>
      </c>
      <c r="P3354" s="3" t="s">
        <v>8316</v>
      </c>
      <c r="Q3354" s="11">
        <f t="shared" si="104"/>
        <v>42495.992800925931</v>
      </c>
      <c r="R3354" s="3">
        <f t="shared" si="105"/>
        <v>2016</v>
      </c>
    </row>
    <row r="3355" spans="1:18" ht="60" x14ac:dyDescent="0.25">
      <c r="A3355" s="3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10" t="s">
        <v>8315</v>
      </c>
      <c r="P3355" s="3" t="s">
        <v>8316</v>
      </c>
      <c r="Q3355" s="11">
        <f t="shared" si="104"/>
        <v>42479.432291666672</v>
      </c>
      <c r="R3355" s="3">
        <f t="shared" si="105"/>
        <v>2016</v>
      </c>
    </row>
    <row r="3356" spans="1:18" ht="45" x14ac:dyDescent="0.25">
      <c r="A3356" s="3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10" t="s">
        <v>8315</v>
      </c>
      <c r="P3356" s="3" t="s">
        <v>8316</v>
      </c>
      <c r="Q3356" s="11">
        <f t="shared" si="104"/>
        <v>42270.7269212963</v>
      </c>
      <c r="R3356" s="3">
        <f t="shared" si="105"/>
        <v>2015</v>
      </c>
    </row>
    <row r="3357" spans="1:18" ht="45" x14ac:dyDescent="0.25">
      <c r="A3357" s="3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10" t="s">
        <v>8315</v>
      </c>
      <c r="P3357" s="3" t="s">
        <v>8316</v>
      </c>
      <c r="Q3357" s="11">
        <f t="shared" si="104"/>
        <v>42489.619525462964</v>
      </c>
      <c r="R3357" s="3">
        <f t="shared" si="105"/>
        <v>2016</v>
      </c>
    </row>
    <row r="3358" spans="1:18" ht="60" x14ac:dyDescent="0.25">
      <c r="A3358" s="3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10" t="s">
        <v>8315</v>
      </c>
      <c r="P3358" s="3" t="s">
        <v>8316</v>
      </c>
      <c r="Q3358" s="11">
        <f t="shared" si="104"/>
        <v>42536.815648148149</v>
      </c>
      <c r="R3358" s="3">
        <f t="shared" si="105"/>
        <v>2016</v>
      </c>
    </row>
    <row r="3359" spans="1:18" ht="60" x14ac:dyDescent="0.25">
      <c r="A3359" s="3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10" t="s">
        <v>8315</v>
      </c>
      <c r="P3359" s="3" t="s">
        <v>8316</v>
      </c>
      <c r="Q3359" s="11">
        <f t="shared" si="104"/>
        <v>41822.417939814812</v>
      </c>
      <c r="R3359" s="3">
        <f t="shared" si="105"/>
        <v>2014</v>
      </c>
    </row>
    <row r="3360" spans="1:18" ht="45" x14ac:dyDescent="0.25">
      <c r="A3360" s="3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10" t="s">
        <v>8315</v>
      </c>
      <c r="P3360" s="3" t="s">
        <v>8316</v>
      </c>
      <c r="Q3360" s="11">
        <f t="shared" si="104"/>
        <v>41932.311099537037</v>
      </c>
      <c r="R3360" s="3">
        <f t="shared" si="105"/>
        <v>2014</v>
      </c>
    </row>
    <row r="3361" spans="1:18" ht="45" x14ac:dyDescent="0.25">
      <c r="A3361" s="3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10" t="s">
        <v>8315</v>
      </c>
      <c r="P3361" s="3" t="s">
        <v>8316</v>
      </c>
      <c r="Q3361" s="11">
        <f t="shared" si="104"/>
        <v>42746.057106481487</v>
      </c>
      <c r="R3361" s="3">
        <f t="shared" si="105"/>
        <v>2017</v>
      </c>
    </row>
    <row r="3362" spans="1:18" ht="30" x14ac:dyDescent="0.25">
      <c r="A3362" s="3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10" t="s">
        <v>8315</v>
      </c>
      <c r="P3362" s="3" t="s">
        <v>8316</v>
      </c>
      <c r="Q3362" s="11">
        <f t="shared" si="104"/>
        <v>42697.082673611112</v>
      </c>
      <c r="R3362" s="3">
        <f t="shared" si="105"/>
        <v>2016</v>
      </c>
    </row>
    <row r="3363" spans="1:18" ht="60" x14ac:dyDescent="0.25">
      <c r="A3363" s="3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10" t="s">
        <v>8315</v>
      </c>
      <c r="P3363" s="3" t="s">
        <v>8316</v>
      </c>
      <c r="Q3363" s="11">
        <f t="shared" si="104"/>
        <v>41866.025347222225</v>
      </c>
      <c r="R3363" s="3">
        <f t="shared" si="105"/>
        <v>2014</v>
      </c>
    </row>
    <row r="3364" spans="1:18" ht="45" x14ac:dyDescent="0.25">
      <c r="A3364" s="3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10" t="s">
        <v>8315</v>
      </c>
      <c r="P3364" s="3" t="s">
        <v>8316</v>
      </c>
      <c r="Q3364" s="11">
        <f t="shared" si="104"/>
        <v>42056.091631944444</v>
      </c>
      <c r="R3364" s="3">
        <f t="shared" si="105"/>
        <v>2015</v>
      </c>
    </row>
    <row r="3365" spans="1:18" ht="60" x14ac:dyDescent="0.25">
      <c r="A3365" s="3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10" t="s">
        <v>8315</v>
      </c>
      <c r="P3365" s="3" t="s">
        <v>8316</v>
      </c>
      <c r="Q3365" s="11">
        <f t="shared" si="104"/>
        <v>41851.771354166667</v>
      </c>
      <c r="R3365" s="3">
        <f t="shared" si="105"/>
        <v>2014</v>
      </c>
    </row>
    <row r="3366" spans="1:18" ht="60" x14ac:dyDescent="0.25">
      <c r="A3366" s="3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10" t="s">
        <v>8315</v>
      </c>
      <c r="P3366" s="3" t="s">
        <v>8316</v>
      </c>
      <c r="Q3366" s="11">
        <f t="shared" si="104"/>
        <v>42422.977418981478</v>
      </c>
      <c r="R3366" s="3">
        <f t="shared" si="105"/>
        <v>2016</v>
      </c>
    </row>
    <row r="3367" spans="1:18" ht="60" x14ac:dyDescent="0.25">
      <c r="A3367" s="3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10" t="s">
        <v>8315</v>
      </c>
      <c r="P3367" s="3" t="s">
        <v>8316</v>
      </c>
      <c r="Q3367" s="11">
        <f t="shared" si="104"/>
        <v>42321.101759259262</v>
      </c>
      <c r="R3367" s="3">
        <f t="shared" si="105"/>
        <v>2015</v>
      </c>
    </row>
    <row r="3368" spans="1:18" ht="45" x14ac:dyDescent="0.25">
      <c r="A3368" s="3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10" t="s">
        <v>8315</v>
      </c>
      <c r="P3368" s="3" t="s">
        <v>8316</v>
      </c>
      <c r="Q3368" s="11">
        <f t="shared" si="104"/>
        <v>42107.067557870367</v>
      </c>
      <c r="R3368" s="3">
        <f t="shared" si="105"/>
        <v>2015</v>
      </c>
    </row>
    <row r="3369" spans="1:18" ht="60" x14ac:dyDescent="0.25">
      <c r="A3369" s="3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10" t="s">
        <v>8315</v>
      </c>
      <c r="P3369" s="3" t="s">
        <v>8316</v>
      </c>
      <c r="Q3369" s="11">
        <f t="shared" si="104"/>
        <v>42192.933958333335</v>
      </c>
      <c r="R3369" s="3">
        <f t="shared" si="105"/>
        <v>2015</v>
      </c>
    </row>
    <row r="3370" spans="1:18" ht="45" x14ac:dyDescent="0.25">
      <c r="A3370" s="3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10" t="s">
        <v>8315</v>
      </c>
      <c r="P3370" s="3" t="s">
        <v>8316</v>
      </c>
      <c r="Q3370" s="11">
        <f t="shared" si="104"/>
        <v>41969.199756944443</v>
      </c>
      <c r="R3370" s="3">
        <f t="shared" si="105"/>
        <v>2014</v>
      </c>
    </row>
    <row r="3371" spans="1:18" ht="45" x14ac:dyDescent="0.25">
      <c r="A3371" s="3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10" t="s">
        <v>8315</v>
      </c>
      <c r="P3371" s="3" t="s">
        <v>8316</v>
      </c>
      <c r="Q3371" s="11">
        <f t="shared" si="104"/>
        <v>42690.041435185187</v>
      </c>
      <c r="R3371" s="3">
        <f t="shared" si="105"/>
        <v>2016</v>
      </c>
    </row>
    <row r="3372" spans="1:18" ht="30" x14ac:dyDescent="0.25">
      <c r="A3372" s="3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10" t="s">
        <v>8315</v>
      </c>
      <c r="P3372" s="3" t="s">
        <v>8316</v>
      </c>
      <c r="Q3372" s="11">
        <f t="shared" si="104"/>
        <v>42690.334317129629</v>
      </c>
      <c r="R3372" s="3">
        <f t="shared" si="105"/>
        <v>2016</v>
      </c>
    </row>
    <row r="3373" spans="1:18" ht="45" x14ac:dyDescent="0.25">
      <c r="A3373" s="3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10" t="s">
        <v>8315</v>
      </c>
      <c r="P3373" s="3" t="s">
        <v>8316</v>
      </c>
      <c r="Q3373" s="11">
        <f t="shared" si="104"/>
        <v>42312.874594907407</v>
      </c>
      <c r="R3373" s="3">
        <f t="shared" si="105"/>
        <v>2015</v>
      </c>
    </row>
    <row r="3374" spans="1:18" ht="45" x14ac:dyDescent="0.25">
      <c r="A3374" s="3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10" t="s">
        <v>8315</v>
      </c>
      <c r="P3374" s="3" t="s">
        <v>8316</v>
      </c>
      <c r="Q3374" s="11">
        <f t="shared" si="104"/>
        <v>41855.548101851848</v>
      </c>
      <c r="R3374" s="3">
        <f t="shared" si="105"/>
        <v>2014</v>
      </c>
    </row>
    <row r="3375" spans="1:18" ht="60" x14ac:dyDescent="0.25">
      <c r="A3375" s="3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10" t="s">
        <v>8315</v>
      </c>
      <c r="P3375" s="3" t="s">
        <v>8316</v>
      </c>
      <c r="Q3375" s="11">
        <f t="shared" si="104"/>
        <v>42179.854629629626</v>
      </c>
      <c r="R3375" s="3">
        <f t="shared" si="105"/>
        <v>2015</v>
      </c>
    </row>
    <row r="3376" spans="1:18" ht="45" x14ac:dyDescent="0.25">
      <c r="A3376" s="3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10" t="s">
        <v>8315</v>
      </c>
      <c r="P3376" s="3" t="s">
        <v>8316</v>
      </c>
      <c r="Q3376" s="11">
        <f t="shared" si="104"/>
        <v>42275.731666666667</v>
      </c>
      <c r="R3376" s="3">
        <f t="shared" si="105"/>
        <v>2015</v>
      </c>
    </row>
    <row r="3377" spans="1:18" ht="45" x14ac:dyDescent="0.25">
      <c r="A3377" s="3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10" t="s">
        <v>8315</v>
      </c>
      <c r="P3377" s="3" t="s">
        <v>8316</v>
      </c>
      <c r="Q3377" s="11">
        <f t="shared" si="104"/>
        <v>41765.610798611109</v>
      </c>
      <c r="R3377" s="3">
        <f t="shared" si="105"/>
        <v>2014</v>
      </c>
    </row>
    <row r="3378" spans="1:18" ht="60" x14ac:dyDescent="0.25">
      <c r="A3378" s="3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10" t="s">
        <v>8315</v>
      </c>
      <c r="P3378" s="3" t="s">
        <v>8316</v>
      </c>
      <c r="Q3378" s="11">
        <f t="shared" si="104"/>
        <v>42059.701319444444</v>
      </c>
      <c r="R3378" s="3">
        <f t="shared" si="105"/>
        <v>2015</v>
      </c>
    </row>
    <row r="3379" spans="1:18" ht="60" x14ac:dyDescent="0.25">
      <c r="A3379" s="3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10" t="s">
        <v>8315</v>
      </c>
      <c r="P3379" s="3" t="s">
        <v>8316</v>
      </c>
      <c r="Q3379" s="11">
        <f t="shared" si="104"/>
        <v>42053.732627314821</v>
      </c>
      <c r="R3379" s="3">
        <f t="shared" si="105"/>
        <v>2015</v>
      </c>
    </row>
    <row r="3380" spans="1:18" ht="60" x14ac:dyDescent="0.25">
      <c r="A3380" s="3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10" t="s">
        <v>8315</v>
      </c>
      <c r="P3380" s="3" t="s">
        <v>8316</v>
      </c>
      <c r="Q3380" s="11">
        <f t="shared" si="104"/>
        <v>41858.355393518519</v>
      </c>
      <c r="R3380" s="3">
        <f t="shared" si="105"/>
        <v>2014</v>
      </c>
    </row>
    <row r="3381" spans="1:18" ht="60" x14ac:dyDescent="0.25">
      <c r="A3381" s="3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10" t="s">
        <v>8315</v>
      </c>
      <c r="P3381" s="3" t="s">
        <v>8316</v>
      </c>
      <c r="Q3381" s="11">
        <f t="shared" si="104"/>
        <v>42225.513888888891</v>
      </c>
      <c r="R3381" s="3">
        <f t="shared" si="105"/>
        <v>2015</v>
      </c>
    </row>
    <row r="3382" spans="1:18" ht="60" x14ac:dyDescent="0.25">
      <c r="A3382" s="3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10" t="s">
        <v>8315</v>
      </c>
      <c r="P3382" s="3" t="s">
        <v>8316</v>
      </c>
      <c r="Q3382" s="11">
        <f t="shared" si="104"/>
        <v>41937.95344907407</v>
      </c>
      <c r="R3382" s="3">
        <f t="shared" si="105"/>
        <v>2014</v>
      </c>
    </row>
    <row r="3383" spans="1:18" ht="60" x14ac:dyDescent="0.25">
      <c r="A3383" s="3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10" t="s">
        <v>8315</v>
      </c>
      <c r="P3383" s="3" t="s">
        <v>8316</v>
      </c>
      <c r="Q3383" s="11">
        <f t="shared" si="104"/>
        <v>42044.184988425928</v>
      </c>
      <c r="R3383" s="3">
        <f t="shared" si="105"/>
        <v>2015</v>
      </c>
    </row>
    <row r="3384" spans="1:18" ht="60" x14ac:dyDescent="0.25">
      <c r="A3384" s="3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10" t="s">
        <v>8315</v>
      </c>
      <c r="P3384" s="3" t="s">
        <v>8316</v>
      </c>
      <c r="Q3384" s="11">
        <f t="shared" si="104"/>
        <v>42559.431203703702</v>
      </c>
      <c r="R3384" s="3">
        <f t="shared" si="105"/>
        <v>2016</v>
      </c>
    </row>
    <row r="3385" spans="1:18" ht="60" x14ac:dyDescent="0.25">
      <c r="A3385" s="3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10" t="s">
        <v>8315</v>
      </c>
      <c r="P3385" s="3" t="s">
        <v>8316</v>
      </c>
      <c r="Q3385" s="11">
        <f t="shared" si="104"/>
        <v>42524.782638888893</v>
      </c>
      <c r="R3385" s="3">
        <f t="shared" si="105"/>
        <v>2016</v>
      </c>
    </row>
    <row r="3386" spans="1:18" ht="60" x14ac:dyDescent="0.25">
      <c r="A3386" s="3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10" t="s">
        <v>8315</v>
      </c>
      <c r="P3386" s="3" t="s">
        <v>8316</v>
      </c>
      <c r="Q3386" s="11">
        <f t="shared" si="104"/>
        <v>42292.087592592594</v>
      </c>
      <c r="R3386" s="3">
        <f t="shared" si="105"/>
        <v>2015</v>
      </c>
    </row>
    <row r="3387" spans="1:18" ht="60" x14ac:dyDescent="0.25">
      <c r="A3387" s="3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10" t="s">
        <v>8315</v>
      </c>
      <c r="P3387" s="3" t="s">
        <v>8316</v>
      </c>
      <c r="Q3387" s="11">
        <f t="shared" si="104"/>
        <v>41953.8675</v>
      </c>
      <c r="R3387" s="3">
        <f t="shared" si="105"/>
        <v>2014</v>
      </c>
    </row>
    <row r="3388" spans="1:18" ht="60" x14ac:dyDescent="0.25">
      <c r="A3388" s="3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10" t="s">
        <v>8315</v>
      </c>
      <c r="P3388" s="3" t="s">
        <v>8316</v>
      </c>
      <c r="Q3388" s="11">
        <f t="shared" si="104"/>
        <v>41946.644745370373</v>
      </c>
      <c r="R3388" s="3">
        <f t="shared" si="105"/>
        <v>2014</v>
      </c>
    </row>
    <row r="3389" spans="1:18" ht="60" x14ac:dyDescent="0.25">
      <c r="A3389" s="3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10" t="s">
        <v>8315</v>
      </c>
      <c r="P3389" s="3" t="s">
        <v>8316</v>
      </c>
      <c r="Q3389" s="11">
        <f t="shared" si="104"/>
        <v>41947.762592592589</v>
      </c>
      <c r="R3389" s="3">
        <f t="shared" si="105"/>
        <v>2014</v>
      </c>
    </row>
    <row r="3390" spans="1:18" ht="60" x14ac:dyDescent="0.25">
      <c r="A3390" s="3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10" t="s">
        <v>8315</v>
      </c>
      <c r="P3390" s="3" t="s">
        <v>8316</v>
      </c>
      <c r="Q3390" s="11">
        <f t="shared" si="104"/>
        <v>42143.461122685185</v>
      </c>
      <c r="R3390" s="3">
        <f t="shared" si="105"/>
        <v>2015</v>
      </c>
    </row>
    <row r="3391" spans="1:18" ht="45" x14ac:dyDescent="0.25">
      <c r="A3391" s="3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10" t="s">
        <v>8315</v>
      </c>
      <c r="P3391" s="3" t="s">
        <v>8316</v>
      </c>
      <c r="Q3391" s="11">
        <f t="shared" si="104"/>
        <v>42494.563449074078</v>
      </c>
      <c r="R3391" s="3">
        <f t="shared" si="105"/>
        <v>2016</v>
      </c>
    </row>
    <row r="3392" spans="1:18" ht="60" x14ac:dyDescent="0.25">
      <c r="A3392" s="3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10" t="s">
        <v>8315</v>
      </c>
      <c r="P3392" s="3" t="s">
        <v>8316</v>
      </c>
      <c r="Q3392" s="11">
        <f t="shared" si="104"/>
        <v>41815.774826388886</v>
      </c>
      <c r="R3392" s="3">
        <f t="shared" si="105"/>
        <v>2014</v>
      </c>
    </row>
    <row r="3393" spans="1:18" ht="60" x14ac:dyDescent="0.25">
      <c r="A3393" s="3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10" t="s">
        <v>8315</v>
      </c>
      <c r="P3393" s="3" t="s">
        <v>8316</v>
      </c>
      <c r="Q3393" s="11">
        <f t="shared" si="104"/>
        <v>41830.545694444445</v>
      </c>
      <c r="R3393" s="3">
        <f t="shared" si="105"/>
        <v>2014</v>
      </c>
    </row>
    <row r="3394" spans="1:18" ht="60" x14ac:dyDescent="0.25">
      <c r="A3394" s="3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10" t="s">
        <v>8315</v>
      </c>
      <c r="P3394" s="3" t="s">
        <v>8316</v>
      </c>
      <c r="Q3394" s="11">
        <f t="shared" si="104"/>
        <v>42446.845543981486</v>
      </c>
      <c r="R3394" s="3">
        <f t="shared" si="105"/>
        <v>2016</v>
      </c>
    </row>
    <row r="3395" spans="1:18" ht="45" x14ac:dyDescent="0.25">
      <c r="A3395" s="3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10" t="s">
        <v>8315</v>
      </c>
      <c r="P3395" s="3" t="s">
        <v>8316</v>
      </c>
      <c r="Q3395" s="11">
        <f t="shared" ref="Q3395:Q3458" si="106">(((J3395/60)/60)/24)+DATE(1970,1,1)</f>
        <v>41923.921643518523</v>
      </c>
      <c r="R3395" s="3">
        <f t="shared" ref="R3395:R3458" si="107">YEAR(Q3395)</f>
        <v>2014</v>
      </c>
    </row>
    <row r="3396" spans="1:18" ht="60" x14ac:dyDescent="0.25">
      <c r="A3396" s="3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10" t="s">
        <v>8315</v>
      </c>
      <c r="P3396" s="3" t="s">
        <v>8316</v>
      </c>
      <c r="Q3396" s="11">
        <f t="shared" si="106"/>
        <v>41817.59542824074</v>
      </c>
      <c r="R3396" s="3">
        <f t="shared" si="107"/>
        <v>2014</v>
      </c>
    </row>
    <row r="3397" spans="1:18" ht="30" x14ac:dyDescent="0.25">
      <c r="A3397" s="3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10" t="s">
        <v>8315</v>
      </c>
      <c r="P3397" s="3" t="s">
        <v>8316</v>
      </c>
      <c r="Q3397" s="11">
        <f t="shared" si="106"/>
        <v>42140.712314814817</v>
      </c>
      <c r="R3397" s="3">
        <f t="shared" si="107"/>
        <v>2015</v>
      </c>
    </row>
    <row r="3398" spans="1:18" ht="45" x14ac:dyDescent="0.25">
      <c r="A3398" s="3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10" t="s">
        <v>8315</v>
      </c>
      <c r="P3398" s="3" t="s">
        <v>8316</v>
      </c>
      <c r="Q3398" s="11">
        <f t="shared" si="106"/>
        <v>41764.44663194444</v>
      </c>
      <c r="R3398" s="3">
        <f t="shared" si="107"/>
        <v>2014</v>
      </c>
    </row>
    <row r="3399" spans="1:18" ht="30" x14ac:dyDescent="0.25">
      <c r="A3399" s="3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10" t="s">
        <v>8315</v>
      </c>
      <c r="P3399" s="3" t="s">
        <v>8316</v>
      </c>
      <c r="Q3399" s="11">
        <f t="shared" si="106"/>
        <v>42378.478344907402</v>
      </c>
      <c r="R3399" s="3">
        <f t="shared" si="107"/>
        <v>2016</v>
      </c>
    </row>
    <row r="3400" spans="1:18" ht="60" x14ac:dyDescent="0.25">
      <c r="A3400" s="3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10" t="s">
        <v>8315</v>
      </c>
      <c r="P3400" s="3" t="s">
        <v>8316</v>
      </c>
      <c r="Q3400" s="11">
        <f t="shared" si="106"/>
        <v>41941.75203703704</v>
      </c>
      <c r="R3400" s="3">
        <f t="shared" si="107"/>
        <v>2014</v>
      </c>
    </row>
    <row r="3401" spans="1:18" ht="45" x14ac:dyDescent="0.25">
      <c r="A3401" s="3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10" t="s">
        <v>8315</v>
      </c>
      <c r="P3401" s="3" t="s">
        <v>8316</v>
      </c>
      <c r="Q3401" s="11">
        <f t="shared" si="106"/>
        <v>42026.920428240745</v>
      </c>
      <c r="R3401" s="3">
        <f t="shared" si="107"/>
        <v>2015</v>
      </c>
    </row>
    <row r="3402" spans="1:18" ht="60" x14ac:dyDescent="0.25">
      <c r="A3402" s="3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10" t="s">
        <v>8315</v>
      </c>
      <c r="P3402" s="3" t="s">
        <v>8316</v>
      </c>
      <c r="Q3402" s="11">
        <f t="shared" si="106"/>
        <v>41834.953865740739</v>
      </c>
      <c r="R3402" s="3">
        <f t="shared" si="107"/>
        <v>2014</v>
      </c>
    </row>
    <row r="3403" spans="1:18" ht="60" x14ac:dyDescent="0.25">
      <c r="A3403" s="3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10" t="s">
        <v>8315</v>
      </c>
      <c r="P3403" s="3" t="s">
        <v>8316</v>
      </c>
      <c r="Q3403" s="11">
        <f t="shared" si="106"/>
        <v>42193.723912037036</v>
      </c>
      <c r="R3403" s="3">
        <f t="shared" si="107"/>
        <v>2015</v>
      </c>
    </row>
    <row r="3404" spans="1:18" ht="45" x14ac:dyDescent="0.25">
      <c r="A3404" s="3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10" t="s">
        <v>8315</v>
      </c>
      <c r="P3404" s="3" t="s">
        <v>8316</v>
      </c>
      <c r="Q3404" s="11">
        <f t="shared" si="106"/>
        <v>42290.61855324074</v>
      </c>
      <c r="R3404" s="3">
        <f t="shared" si="107"/>
        <v>2015</v>
      </c>
    </row>
    <row r="3405" spans="1:18" ht="45" x14ac:dyDescent="0.25">
      <c r="A3405" s="3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10" t="s">
        <v>8315</v>
      </c>
      <c r="P3405" s="3" t="s">
        <v>8316</v>
      </c>
      <c r="Q3405" s="11">
        <f t="shared" si="106"/>
        <v>42150.462083333332</v>
      </c>
      <c r="R3405" s="3">
        <f t="shared" si="107"/>
        <v>2015</v>
      </c>
    </row>
    <row r="3406" spans="1:18" ht="60" x14ac:dyDescent="0.25">
      <c r="A3406" s="3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10" t="s">
        <v>8315</v>
      </c>
      <c r="P3406" s="3" t="s">
        <v>8316</v>
      </c>
      <c r="Q3406" s="11">
        <f t="shared" si="106"/>
        <v>42152.503495370373</v>
      </c>
      <c r="R3406" s="3">
        <f t="shared" si="107"/>
        <v>2015</v>
      </c>
    </row>
    <row r="3407" spans="1:18" ht="45" x14ac:dyDescent="0.25">
      <c r="A3407" s="3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10" t="s">
        <v>8315</v>
      </c>
      <c r="P3407" s="3" t="s">
        <v>8316</v>
      </c>
      <c r="Q3407" s="11">
        <f t="shared" si="106"/>
        <v>42410.017199074078</v>
      </c>
      <c r="R3407" s="3">
        <f t="shared" si="107"/>
        <v>2016</v>
      </c>
    </row>
    <row r="3408" spans="1:18" ht="45" x14ac:dyDescent="0.25">
      <c r="A3408" s="3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10" t="s">
        <v>8315</v>
      </c>
      <c r="P3408" s="3" t="s">
        <v>8316</v>
      </c>
      <c r="Q3408" s="11">
        <f t="shared" si="106"/>
        <v>41791.492777777778</v>
      </c>
      <c r="R3408" s="3">
        <f t="shared" si="107"/>
        <v>2014</v>
      </c>
    </row>
    <row r="3409" spans="1:18" ht="60" x14ac:dyDescent="0.25">
      <c r="A3409" s="3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10" t="s">
        <v>8315</v>
      </c>
      <c r="P3409" s="3" t="s">
        <v>8316</v>
      </c>
      <c r="Q3409" s="11">
        <f t="shared" si="106"/>
        <v>41796.422326388885</v>
      </c>
      <c r="R3409" s="3">
        <f t="shared" si="107"/>
        <v>2014</v>
      </c>
    </row>
    <row r="3410" spans="1:18" ht="45" x14ac:dyDescent="0.25">
      <c r="A3410" s="3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10" t="s">
        <v>8315</v>
      </c>
      <c r="P3410" s="3" t="s">
        <v>8316</v>
      </c>
      <c r="Q3410" s="11">
        <f t="shared" si="106"/>
        <v>41808.991944444446</v>
      </c>
      <c r="R3410" s="3">
        <f t="shared" si="107"/>
        <v>2014</v>
      </c>
    </row>
    <row r="3411" spans="1:18" ht="45" x14ac:dyDescent="0.25">
      <c r="A3411" s="3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10" t="s">
        <v>8315</v>
      </c>
      <c r="P3411" s="3" t="s">
        <v>8316</v>
      </c>
      <c r="Q3411" s="11">
        <f t="shared" si="106"/>
        <v>42544.814328703709</v>
      </c>
      <c r="R3411" s="3">
        <f t="shared" si="107"/>
        <v>2016</v>
      </c>
    </row>
    <row r="3412" spans="1:18" ht="60" x14ac:dyDescent="0.25">
      <c r="A3412" s="3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10" t="s">
        <v>8315</v>
      </c>
      <c r="P3412" s="3" t="s">
        <v>8316</v>
      </c>
      <c r="Q3412" s="11">
        <f t="shared" si="106"/>
        <v>42500.041550925926</v>
      </c>
      <c r="R3412" s="3">
        <f t="shared" si="107"/>
        <v>2016</v>
      </c>
    </row>
    <row r="3413" spans="1:18" ht="60" x14ac:dyDescent="0.25">
      <c r="A3413" s="3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10" t="s">
        <v>8315</v>
      </c>
      <c r="P3413" s="3" t="s">
        <v>8316</v>
      </c>
      <c r="Q3413" s="11">
        <f t="shared" si="106"/>
        <v>42265.022824074069</v>
      </c>
      <c r="R3413" s="3">
        <f t="shared" si="107"/>
        <v>2015</v>
      </c>
    </row>
    <row r="3414" spans="1:18" ht="45" x14ac:dyDescent="0.25">
      <c r="A3414" s="3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10" t="s">
        <v>8315</v>
      </c>
      <c r="P3414" s="3" t="s">
        <v>8316</v>
      </c>
      <c r="Q3414" s="11">
        <f t="shared" si="106"/>
        <v>41879.959050925929</v>
      </c>
      <c r="R3414" s="3">
        <f t="shared" si="107"/>
        <v>2014</v>
      </c>
    </row>
    <row r="3415" spans="1:18" ht="60" x14ac:dyDescent="0.25">
      <c r="A3415" s="3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10" t="s">
        <v>8315</v>
      </c>
      <c r="P3415" s="3" t="s">
        <v>8316</v>
      </c>
      <c r="Q3415" s="11">
        <f t="shared" si="106"/>
        <v>42053.733078703706</v>
      </c>
      <c r="R3415" s="3">
        <f t="shared" si="107"/>
        <v>2015</v>
      </c>
    </row>
    <row r="3416" spans="1:18" ht="45" x14ac:dyDescent="0.25">
      <c r="A3416" s="3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10" t="s">
        <v>8315</v>
      </c>
      <c r="P3416" s="3" t="s">
        <v>8316</v>
      </c>
      <c r="Q3416" s="11">
        <f t="shared" si="106"/>
        <v>42675.832465277781</v>
      </c>
      <c r="R3416" s="3">
        <f t="shared" si="107"/>
        <v>2016</v>
      </c>
    </row>
    <row r="3417" spans="1:18" ht="45" x14ac:dyDescent="0.25">
      <c r="A3417" s="3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10" t="s">
        <v>8315</v>
      </c>
      <c r="P3417" s="3" t="s">
        <v>8316</v>
      </c>
      <c r="Q3417" s="11">
        <f t="shared" si="106"/>
        <v>42467.144166666665</v>
      </c>
      <c r="R3417" s="3">
        <f t="shared" si="107"/>
        <v>2016</v>
      </c>
    </row>
    <row r="3418" spans="1:18" ht="60" x14ac:dyDescent="0.25">
      <c r="A3418" s="3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10" t="s">
        <v>8315</v>
      </c>
      <c r="P3418" s="3" t="s">
        <v>8316</v>
      </c>
      <c r="Q3418" s="11">
        <f t="shared" si="106"/>
        <v>42089.412557870368</v>
      </c>
      <c r="R3418" s="3">
        <f t="shared" si="107"/>
        <v>2015</v>
      </c>
    </row>
    <row r="3419" spans="1:18" ht="45" x14ac:dyDescent="0.25">
      <c r="A3419" s="3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10" t="s">
        <v>8315</v>
      </c>
      <c r="P3419" s="3" t="s">
        <v>8316</v>
      </c>
      <c r="Q3419" s="11">
        <f t="shared" si="106"/>
        <v>41894.91375</v>
      </c>
      <c r="R3419" s="3">
        <f t="shared" si="107"/>
        <v>2014</v>
      </c>
    </row>
    <row r="3420" spans="1:18" ht="60" x14ac:dyDescent="0.25">
      <c r="A3420" s="3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10" t="s">
        <v>8315</v>
      </c>
      <c r="P3420" s="3" t="s">
        <v>8316</v>
      </c>
      <c r="Q3420" s="11">
        <f t="shared" si="106"/>
        <v>41752.83457175926</v>
      </c>
      <c r="R3420" s="3">
        <f t="shared" si="107"/>
        <v>2014</v>
      </c>
    </row>
    <row r="3421" spans="1:18" ht="60" x14ac:dyDescent="0.25">
      <c r="A3421" s="3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10" t="s">
        <v>8315</v>
      </c>
      <c r="P3421" s="3" t="s">
        <v>8316</v>
      </c>
      <c r="Q3421" s="11">
        <f t="shared" si="106"/>
        <v>42448.821585648147</v>
      </c>
      <c r="R3421" s="3">
        <f t="shared" si="107"/>
        <v>2016</v>
      </c>
    </row>
    <row r="3422" spans="1:18" ht="45" x14ac:dyDescent="0.25">
      <c r="A3422" s="3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10" t="s">
        <v>8315</v>
      </c>
      <c r="P3422" s="3" t="s">
        <v>8316</v>
      </c>
      <c r="Q3422" s="11">
        <f t="shared" si="106"/>
        <v>42405.090300925927</v>
      </c>
      <c r="R3422" s="3">
        <f t="shared" si="107"/>
        <v>2016</v>
      </c>
    </row>
    <row r="3423" spans="1:18" ht="45" x14ac:dyDescent="0.25">
      <c r="A3423" s="3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10" t="s">
        <v>8315</v>
      </c>
      <c r="P3423" s="3" t="s">
        <v>8316</v>
      </c>
      <c r="Q3423" s="11">
        <f t="shared" si="106"/>
        <v>42037.791238425925</v>
      </c>
      <c r="R3423" s="3">
        <f t="shared" si="107"/>
        <v>2015</v>
      </c>
    </row>
    <row r="3424" spans="1:18" ht="60" x14ac:dyDescent="0.25">
      <c r="A3424" s="3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10" t="s">
        <v>8315</v>
      </c>
      <c r="P3424" s="3" t="s">
        <v>8316</v>
      </c>
      <c r="Q3424" s="11">
        <f t="shared" si="106"/>
        <v>42323.562222222223</v>
      </c>
      <c r="R3424" s="3">
        <f t="shared" si="107"/>
        <v>2015</v>
      </c>
    </row>
    <row r="3425" spans="1:18" ht="45" x14ac:dyDescent="0.25">
      <c r="A3425" s="3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10" t="s">
        <v>8315</v>
      </c>
      <c r="P3425" s="3" t="s">
        <v>8316</v>
      </c>
      <c r="Q3425" s="11">
        <f t="shared" si="106"/>
        <v>42088.911354166667</v>
      </c>
      <c r="R3425" s="3">
        <f t="shared" si="107"/>
        <v>2015</v>
      </c>
    </row>
    <row r="3426" spans="1:18" ht="60" x14ac:dyDescent="0.25">
      <c r="A3426" s="3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10" t="s">
        <v>8315</v>
      </c>
      <c r="P3426" s="3" t="s">
        <v>8316</v>
      </c>
      <c r="Q3426" s="11">
        <f t="shared" si="106"/>
        <v>42018.676898148144</v>
      </c>
      <c r="R3426" s="3">
        <f t="shared" si="107"/>
        <v>2015</v>
      </c>
    </row>
    <row r="3427" spans="1:18" ht="60" x14ac:dyDescent="0.25">
      <c r="A3427" s="3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10" t="s">
        <v>8315</v>
      </c>
      <c r="P3427" s="3" t="s">
        <v>8316</v>
      </c>
      <c r="Q3427" s="11">
        <f t="shared" si="106"/>
        <v>41884.617314814815</v>
      </c>
      <c r="R3427" s="3">
        <f t="shared" si="107"/>
        <v>2014</v>
      </c>
    </row>
    <row r="3428" spans="1:18" ht="45" x14ac:dyDescent="0.25">
      <c r="A3428" s="3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10" t="s">
        <v>8315</v>
      </c>
      <c r="P3428" s="3" t="s">
        <v>8316</v>
      </c>
      <c r="Q3428" s="11">
        <f t="shared" si="106"/>
        <v>41884.056747685187</v>
      </c>
      <c r="R3428" s="3">
        <f t="shared" si="107"/>
        <v>2014</v>
      </c>
    </row>
    <row r="3429" spans="1:18" ht="60" x14ac:dyDescent="0.25">
      <c r="A3429" s="3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10" t="s">
        <v>8315</v>
      </c>
      <c r="P3429" s="3" t="s">
        <v>8316</v>
      </c>
      <c r="Q3429" s="11">
        <f t="shared" si="106"/>
        <v>41792.645277777774</v>
      </c>
      <c r="R3429" s="3">
        <f t="shared" si="107"/>
        <v>2014</v>
      </c>
    </row>
    <row r="3430" spans="1:18" ht="60" x14ac:dyDescent="0.25">
      <c r="A3430" s="3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10" t="s">
        <v>8315</v>
      </c>
      <c r="P3430" s="3" t="s">
        <v>8316</v>
      </c>
      <c r="Q3430" s="11">
        <f t="shared" si="106"/>
        <v>42038.720451388886</v>
      </c>
      <c r="R3430" s="3">
        <f t="shared" si="107"/>
        <v>2015</v>
      </c>
    </row>
    <row r="3431" spans="1:18" ht="60" x14ac:dyDescent="0.25">
      <c r="A3431" s="3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10" t="s">
        <v>8315</v>
      </c>
      <c r="P3431" s="3" t="s">
        <v>8316</v>
      </c>
      <c r="Q3431" s="11">
        <f t="shared" si="106"/>
        <v>42662.021539351852</v>
      </c>
      <c r="R3431" s="3">
        <f t="shared" si="107"/>
        <v>2016</v>
      </c>
    </row>
    <row r="3432" spans="1:18" ht="60" x14ac:dyDescent="0.25">
      <c r="A3432" s="3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10" t="s">
        <v>8315</v>
      </c>
      <c r="P3432" s="3" t="s">
        <v>8316</v>
      </c>
      <c r="Q3432" s="11">
        <f t="shared" si="106"/>
        <v>41820.945613425924</v>
      </c>
      <c r="R3432" s="3">
        <f t="shared" si="107"/>
        <v>2014</v>
      </c>
    </row>
    <row r="3433" spans="1:18" ht="45" x14ac:dyDescent="0.25">
      <c r="A3433" s="3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10" t="s">
        <v>8315</v>
      </c>
      <c r="P3433" s="3" t="s">
        <v>8316</v>
      </c>
      <c r="Q3433" s="11">
        <f t="shared" si="106"/>
        <v>41839.730937500004</v>
      </c>
      <c r="R3433" s="3">
        <f t="shared" si="107"/>
        <v>2014</v>
      </c>
    </row>
    <row r="3434" spans="1:18" ht="45" x14ac:dyDescent="0.25">
      <c r="A3434" s="3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10" t="s">
        <v>8315</v>
      </c>
      <c r="P3434" s="3" t="s">
        <v>8316</v>
      </c>
      <c r="Q3434" s="11">
        <f t="shared" si="106"/>
        <v>42380.581180555557</v>
      </c>
      <c r="R3434" s="3">
        <f t="shared" si="107"/>
        <v>2016</v>
      </c>
    </row>
    <row r="3435" spans="1:18" ht="45" x14ac:dyDescent="0.25">
      <c r="A3435" s="3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10" t="s">
        <v>8315</v>
      </c>
      <c r="P3435" s="3" t="s">
        <v>8316</v>
      </c>
      <c r="Q3435" s="11">
        <f t="shared" si="106"/>
        <v>41776.063136574077</v>
      </c>
      <c r="R3435" s="3">
        <f t="shared" si="107"/>
        <v>2014</v>
      </c>
    </row>
    <row r="3436" spans="1:18" ht="60" x14ac:dyDescent="0.25">
      <c r="A3436" s="3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10" t="s">
        <v>8315</v>
      </c>
      <c r="P3436" s="3" t="s">
        <v>8316</v>
      </c>
      <c r="Q3436" s="11">
        <f t="shared" si="106"/>
        <v>41800.380428240744</v>
      </c>
      <c r="R3436" s="3">
        <f t="shared" si="107"/>
        <v>2014</v>
      </c>
    </row>
    <row r="3437" spans="1:18" ht="60" x14ac:dyDescent="0.25">
      <c r="A3437" s="3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10" t="s">
        <v>8315</v>
      </c>
      <c r="P3437" s="3" t="s">
        <v>8316</v>
      </c>
      <c r="Q3437" s="11">
        <f t="shared" si="106"/>
        <v>42572.61681712963</v>
      </c>
      <c r="R3437" s="3">
        <f t="shared" si="107"/>
        <v>2016</v>
      </c>
    </row>
    <row r="3438" spans="1:18" ht="60" x14ac:dyDescent="0.25">
      <c r="A3438" s="3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10" t="s">
        <v>8315</v>
      </c>
      <c r="P3438" s="3" t="s">
        <v>8316</v>
      </c>
      <c r="Q3438" s="11">
        <f t="shared" si="106"/>
        <v>41851.541585648149</v>
      </c>
      <c r="R3438" s="3">
        <f t="shared" si="107"/>
        <v>2014</v>
      </c>
    </row>
    <row r="3439" spans="1:18" ht="60" x14ac:dyDescent="0.25">
      <c r="A3439" s="3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10" t="s">
        <v>8315</v>
      </c>
      <c r="P3439" s="3" t="s">
        <v>8316</v>
      </c>
      <c r="Q3439" s="11">
        <f t="shared" si="106"/>
        <v>42205.710879629631</v>
      </c>
      <c r="R3439" s="3">
        <f t="shared" si="107"/>
        <v>2015</v>
      </c>
    </row>
    <row r="3440" spans="1:18" ht="60" x14ac:dyDescent="0.25">
      <c r="A3440" s="3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10" t="s">
        <v>8315</v>
      </c>
      <c r="P3440" s="3" t="s">
        <v>8316</v>
      </c>
      <c r="Q3440" s="11">
        <f t="shared" si="106"/>
        <v>42100.927858796291</v>
      </c>
      <c r="R3440" s="3">
        <f t="shared" si="107"/>
        <v>2015</v>
      </c>
    </row>
    <row r="3441" spans="1:18" ht="30" x14ac:dyDescent="0.25">
      <c r="A3441" s="3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10" t="s">
        <v>8315</v>
      </c>
      <c r="P3441" s="3" t="s">
        <v>8316</v>
      </c>
      <c r="Q3441" s="11">
        <f t="shared" si="106"/>
        <v>42374.911226851851</v>
      </c>
      <c r="R3441" s="3">
        <f t="shared" si="107"/>
        <v>2016</v>
      </c>
    </row>
    <row r="3442" spans="1:18" ht="60" x14ac:dyDescent="0.25">
      <c r="A3442" s="3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10" t="s">
        <v>8315</v>
      </c>
      <c r="P3442" s="3" t="s">
        <v>8316</v>
      </c>
      <c r="Q3442" s="11">
        <f t="shared" si="106"/>
        <v>41809.12300925926</v>
      </c>
      <c r="R3442" s="3">
        <f t="shared" si="107"/>
        <v>2014</v>
      </c>
    </row>
    <row r="3443" spans="1:18" ht="60" x14ac:dyDescent="0.25">
      <c r="A3443" s="3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10" t="s">
        <v>8315</v>
      </c>
      <c r="P3443" s="3" t="s">
        <v>8316</v>
      </c>
      <c r="Q3443" s="11">
        <f t="shared" si="106"/>
        <v>42294.429641203707</v>
      </c>
      <c r="R3443" s="3">
        <f t="shared" si="107"/>
        <v>2015</v>
      </c>
    </row>
    <row r="3444" spans="1:18" ht="60" x14ac:dyDescent="0.25">
      <c r="A3444" s="3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10" t="s">
        <v>8315</v>
      </c>
      <c r="P3444" s="3" t="s">
        <v>8316</v>
      </c>
      <c r="Q3444" s="11">
        <f t="shared" si="106"/>
        <v>42124.841111111105</v>
      </c>
      <c r="R3444" s="3">
        <f t="shared" si="107"/>
        <v>2015</v>
      </c>
    </row>
    <row r="3445" spans="1:18" ht="60" x14ac:dyDescent="0.25">
      <c r="A3445" s="3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10" t="s">
        <v>8315</v>
      </c>
      <c r="P3445" s="3" t="s">
        <v>8316</v>
      </c>
      <c r="Q3445" s="11">
        <f t="shared" si="106"/>
        <v>41861.524837962963</v>
      </c>
      <c r="R3445" s="3">
        <f t="shared" si="107"/>
        <v>2014</v>
      </c>
    </row>
    <row r="3446" spans="1:18" ht="60" x14ac:dyDescent="0.25">
      <c r="A3446" s="3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10" t="s">
        <v>8315</v>
      </c>
      <c r="P3446" s="3" t="s">
        <v>8316</v>
      </c>
      <c r="Q3446" s="11">
        <f t="shared" si="106"/>
        <v>42521.291504629626</v>
      </c>
      <c r="R3446" s="3">
        <f t="shared" si="107"/>
        <v>2016</v>
      </c>
    </row>
    <row r="3447" spans="1:18" ht="45" x14ac:dyDescent="0.25">
      <c r="A3447" s="3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10" t="s">
        <v>8315</v>
      </c>
      <c r="P3447" s="3" t="s">
        <v>8316</v>
      </c>
      <c r="Q3447" s="11">
        <f t="shared" si="106"/>
        <v>42272.530509259261</v>
      </c>
      <c r="R3447" s="3">
        <f t="shared" si="107"/>
        <v>2015</v>
      </c>
    </row>
    <row r="3448" spans="1:18" ht="60" x14ac:dyDescent="0.25">
      <c r="A3448" s="3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10" t="s">
        <v>8315</v>
      </c>
      <c r="P3448" s="3" t="s">
        <v>8316</v>
      </c>
      <c r="Q3448" s="11">
        <f t="shared" si="106"/>
        <v>42016.832465277781</v>
      </c>
      <c r="R3448" s="3">
        <f t="shared" si="107"/>
        <v>2015</v>
      </c>
    </row>
    <row r="3449" spans="1:18" ht="30" x14ac:dyDescent="0.25">
      <c r="A3449" s="3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10" t="s">
        <v>8315</v>
      </c>
      <c r="P3449" s="3" t="s">
        <v>8316</v>
      </c>
      <c r="Q3449" s="11">
        <f t="shared" si="106"/>
        <v>42402.889027777783</v>
      </c>
      <c r="R3449" s="3">
        <f t="shared" si="107"/>
        <v>2016</v>
      </c>
    </row>
    <row r="3450" spans="1:18" ht="45" x14ac:dyDescent="0.25">
      <c r="A3450" s="3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10" t="s">
        <v>8315</v>
      </c>
      <c r="P3450" s="3" t="s">
        <v>8316</v>
      </c>
      <c r="Q3450" s="11">
        <f t="shared" si="106"/>
        <v>41960.119085648148</v>
      </c>
      <c r="R3450" s="3">
        <f t="shared" si="107"/>
        <v>2014</v>
      </c>
    </row>
    <row r="3451" spans="1:18" ht="45" x14ac:dyDescent="0.25">
      <c r="A3451" s="3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10" t="s">
        <v>8315</v>
      </c>
      <c r="P3451" s="3" t="s">
        <v>8316</v>
      </c>
      <c r="Q3451" s="11">
        <f t="shared" si="106"/>
        <v>42532.052523148144</v>
      </c>
      <c r="R3451" s="3">
        <f t="shared" si="107"/>
        <v>2016</v>
      </c>
    </row>
    <row r="3452" spans="1:18" ht="60" x14ac:dyDescent="0.25">
      <c r="A3452" s="3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10" t="s">
        <v>8315</v>
      </c>
      <c r="P3452" s="3" t="s">
        <v>8316</v>
      </c>
      <c r="Q3452" s="11">
        <f t="shared" si="106"/>
        <v>42036.704525462963</v>
      </c>
      <c r="R3452" s="3">
        <f t="shared" si="107"/>
        <v>2015</v>
      </c>
    </row>
    <row r="3453" spans="1:18" ht="60" x14ac:dyDescent="0.25">
      <c r="A3453" s="3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10" t="s">
        <v>8315</v>
      </c>
      <c r="P3453" s="3" t="s">
        <v>8316</v>
      </c>
      <c r="Q3453" s="11">
        <f t="shared" si="106"/>
        <v>42088.723692129628</v>
      </c>
      <c r="R3453" s="3">
        <f t="shared" si="107"/>
        <v>2015</v>
      </c>
    </row>
    <row r="3454" spans="1:18" ht="60" x14ac:dyDescent="0.25">
      <c r="A3454" s="3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10" t="s">
        <v>8315</v>
      </c>
      <c r="P3454" s="3" t="s">
        <v>8316</v>
      </c>
      <c r="Q3454" s="11">
        <f t="shared" si="106"/>
        <v>41820.639189814814</v>
      </c>
      <c r="R3454" s="3">
        <f t="shared" si="107"/>
        <v>2014</v>
      </c>
    </row>
    <row r="3455" spans="1:18" ht="45" x14ac:dyDescent="0.25">
      <c r="A3455" s="3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10" t="s">
        <v>8315</v>
      </c>
      <c r="P3455" s="3" t="s">
        <v>8316</v>
      </c>
      <c r="Q3455" s="11">
        <f t="shared" si="106"/>
        <v>42535.97865740741</v>
      </c>
      <c r="R3455" s="3">
        <f t="shared" si="107"/>
        <v>2016</v>
      </c>
    </row>
    <row r="3456" spans="1:18" ht="60" x14ac:dyDescent="0.25">
      <c r="A3456" s="3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10" t="s">
        <v>8315</v>
      </c>
      <c r="P3456" s="3" t="s">
        <v>8316</v>
      </c>
      <c r="Q3456" s="11">
        <f t="shared" si="106"/>
        <v>41821.698599537034</v>
      </c>
      <c r="R3456" s="3">
        <f t="shared" si="107"/>
        <v>2014</v>
      </c>
    </row>
    <row r="3457" spans="1:18" ht="60" x14ac:dyDescent="0.25">
      <c r="A3457" s="3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10" t="s">
        <v>8315</v>
      </c>
      <c r="P3457" s="3" t="s">
        <v>8316</v>
      </c>
      <c r="Q3457" s="11">
        <f t="shared" si="106"/>
        <v>42626.7503125</v>
      </c>
      <c r="R3457" s="3">
        <f t="shared" si="107"/>
        <v>2016</v>
      </c>
    </row>
    <row r="3458" spans="1:18" ht="60" x14ac:dyDescent="0.25">
      <c r="A3458" s="3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10" t="s">
        <v>8315</v>
      </c>
      <c r="P3458" s="3" t="s">
        <v>8316</v>
      </c>
      <c r="Q3458" s="11">
        <f t="shared" si="106"/>
        <v>41821.205636574072</v>
      </c>
      <c r="R3458" s="3">
        <f t="shared" si="107"/>
        <v>2014</v>
      </c>
    </row>
    <row r="3459" spans="1:18" ht="30" x14ac:dyDescent="0.25">
      <c r="A3459" s="3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10" t="s">
        <v>8315</v>
      </c>
      <c r="P3459" s="3" t="s">
        <v>8316</v>
      </c>
      <c r="Q3459" s="11">
        <f t="shared" ref="Q3459:Q3522" si="108">(((J3459/60)/60)/24)+DATE(1970,1,1)</f>
        <v>42016.706678240742</v>
      </c>
      <c r="R3459" s="3">
        <f t="shared" ref="R3459:R3522" si="109">YEAR(Q3459)</f>
        <v>2015</v>
      </c>
    </row>
    <row r="3460" spans="1:18" ht="60" x14ac:dyDescent="0.25">
      <c r="A3460" s="3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10" t="s">
        <v>8315</v>
      </c>
      <c r="P3460" s="3" t="s">
        <v>8316</v>
      </c>
      <c r="Q3460" s="11">
        <f t="shared" si="108"/>
        <v>42011.202581018515</v>
      </c>
      <c r="R3460" s="3">
        <f t="shared" si="109"/>
        <v>2015</v>
      </c>
    </row>
    <row r="3461" spans="1:18" ht="60" x14ac:dyDescent="0.25">
      <c r="A3461" s="3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10" t="s">
        <v>8315</v>
      </c>
      <c r="P3461" s="3" t="s">
        <v>8316</v>
      </c>
      <c r="Q3461" s="11">
        <f t="shared" si="108"/>
        <v>42480.479861111111</v>
      </c>
      <c r="R3461" s="3">
        <f t="shared" si="109"/>
        <v>2016</v>
      </c>
    </row>
    <row r="3462" spans="1:18" ht="45" x14ac:dyDescent="0.25">
      <c r="A3462" s="3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10" t="s">
        <v>8315</v>
      </c>
      <c r="P3462" s="3" t="s">
        <v>8316</v>
      </c>
      <c r="Q3462" s="11">
        <f t="shared" si="108"/>
        <v>41852.527222222219</v>
      </c>
      <c r="R3462" s="3">
        <f t="shared" si="109"/>
        <v>2014</v>
      </c>
    </row>
    <row r="3463" spans="1:18" ht="60" x14ac:dyDescent="0.25">
      <c r="A3463" s="3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10" t="s">
        <v>8315</v>
      </c>
      <c r="P3463" s="3" t="s">
        <v>8316</v>
      </c>
      <c r="Q3463" s="11">
        <f t="shared" si="108"/>
        <v>42643.632858796293</v>
      </c>
      <c r="R3463" s="3">
        <f t="shared" si="109"/>
        <v>2016</v>
      </c>
    </row>
    <row r="3464" spans="1:18" ht="45" x14ac:dyDescent="0.25">
      <c r="A3464" s="3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10" t="s">
        <v>8315</v>
      </c>
      <c r="P3464" s="3" t="s">
        <v>8316</v>
      </c>
      <c r="Q3464" s="11">
        <f t="shared" si="108"/>
        <v>42179.898472222223</v>
      </c>
      <c r="R3464" s="3">
        <f t="shared" si="109"/>
        <v>2015</v>
      </c>
    </row>
    <row r="3465" spans="1:18" ht="45" x14ac:dyDescent="0.25">
      <c r="A3465" s="3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10" t="s">
        <v>8315</v>
      </c>
      <c r="P3465" s="3" t="s">
        <v>8316</v>
      </c>
      <c r="Q3465" s="11">
        <f t="shared" si="108"/>
        <v>42612.918807870374</v>
      </c>
      <c r="R3465" s="3">
        <f t="shared" si="109"/>
        <v>2016</v>
      </c>
    </row>
    <row r="3466" spans="1:18" ht="60" x14ac:dyDescent="0.25">
      <c r="A3466" s="3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10" t="s">
        <v>8315</v>
      </c>
      <c r="P3466" s="3" t="s">
        <v>8316</v>
      </c>
      <c r="Q3466" s="11">
        <f t="shared" si="108"/>
        <v>42575.130057870367</v>
      </c>
      <c r="R3466" s="3">
        <f t="shared" si="109"/>
        <v>2016</v>
      </c>
    </row>
    <row r="3467" spans="1:18" ht="45" x14ac:dyDescent="0.25">
      <c r="A3467" s="3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10" t="s">
        <v>8315</v>
      </c>
      <c r="P3467" s="3" t="s">
        <v>8316</v>
      </c>
      <c r="Q3467" s="11">
        <f t="shared" si="108"/>
        <v>42200.625833333332</v>
      </c>
      <c r="R3467" s="3">
        <f t="shared" si="109"/>
        <v>2015</v>
      </c>
    </row>
    <row r="3468" spans="1:18" ht="45" x14ac:dyDescent="0.25">
      <c r="A3468" s="3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10" t="s">
        <v>8315</v>
      </c>
      <c r="P3468" s="3" t="s">
        <v>8316</v>
      </c>
      <c r="Q3468" s="11">
        <f t="shared" si="108"/>
        <v>42420.019097222219</v>
      </c>
      <c r="R3468" s="3">
        <f t="shared" si="109"/>
        <v>2016</v>
      </c>
    </row>
    <row r="3469" spans="1:18" x14ac:dyDescent="0.25">
      <c r="A3469" s="3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10" t="s">
        <v>8315</v>
      </c>
      <c r="P3469" s="3" t="s">
        <v>8316</v>
      </c>
      <c r="Q3469" s="11">
        <f t="shared" si="108"/>
        <v>42053.671666666662</v>
      </c>
      <c r="R3469" s="3">
        <f t="shared" si="109"/>
        <v>2015</v>
      </c>
    </row>
    <row r="3470" spans="1:18" ht="45" x14ac:dyDescent="0.25">
      <c r="A3470" s="3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10" t="s">
        <v>8315</v>
      </c>
      <c r="P3470" s="3" t="s">
        <v>8316</v>
      </c>
      <c r="Q3470" s="11">
        <f t="shared" si="108"/>
        <v>42605.765381944439</v>
      </c>
      <c r="R3470" s="3">
        <f t="shared" si="109"/>
        <v>2016</v>
      </c>
    </row>
    <row r="3471" spans="1:18" ht="60" x14ac:dyDescent="0.25">
      <c r="A3471" s="3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10" t="s">
        <v>8315</v>
      </c>
      <c r="P3471" s="3" t="s">
        <v>8316</v>
      </c>
      <c r="Q3471" s="11">
        <f t="shared" si="108"/>
        <v>42458.641724537039</v>
      </c>
      <c r="R3471" s="3">
        <f t="shared" si="109"/>
        <v>2016</v>
      </c>
    </row>
    <row r="3472" spans="1:18" ht="45" x14ac:dyDescent="0.25">
      <c r="A3472" s="3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10" t="s">
        <v>8315</v>
      </c>
      <c r="P3472" s="3" t="s">
        <v>8316</v>
      </c>
      <c r="Q3472" s="11">
        <f t="shared" si="108"/>
        <v>42529.022013888884</v>
      </c>
      <c r="R3472" s="3">
        <f t="shared" si="109"/>
        <v>2016</v>
      </c>
    </row>
    <row r="3473" spans="1:18" ht="60" x14ac:dyDescent="0.25">
      <c r="A3473" s="3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10" t="s">
        <v>8315</v>
      </c>
      <c r="P3473" s="3" t="s">
        <v>8316</v>
      </c>
      <c r="Q3473" s="11">
        <f t="shared" si="108"/>
        <v>41841.820486111108</v>
      </c>
      <c r="R3473" s="3">
        <f t="shared" si="109"/>
        <v>2014</v>
      </c>
    </row>
    <row r="3474" spans="1:18" ht="60" x14ac:dyDescent="0.25">
      <c r="A3474" s="3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10" t="s">
        <v>8315</v>
      </c>
      <c r="P3474" s="3" t="s">
        <v>8316</v>
      </c>
      <c r="Q3474" s="11">
        <f t="shared" si="108"/>
        <v>41928.170497685183</v>
      </c>
      <c r="R3474" s="3">
        <f t="shared" si="109"/>
        <v>2014</v>
      </c>
    </row>
    <row r="3475" spans="1:18" ht="60" x14ac:dyDescent="0.25">
      <c r="A3475" s="3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10" t="s">
        <v>8315</v>
      </c>
      <c r="P3475" s="3" t="s">
        <v>8316</v>
      </c>
      <c r="Q3475" s="11">
        <f t="shared" si="108"/>
        <v>42062.834444444445</v>
      </c>
      <c r="R3475" s="3">
        <f t="shared" si="109"/>
        <v>2015</v>
      </c>
    </row>
    <row r="3476" spans="1:18" ht="60" x14ac:dyDescent="0.25">
      <c r="A3476" s="3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10" t="s">
        <v>8315</v>
      </c>
      <c r="P3476" s="3" t="s">
        <v>8316</v>
      </c>
      <c r="Q3476" s="11">
        <f t="shared" si="108"/>
        <v>42541.501516203702</v>
      </c>
      <c r="R3476" s="3">
        <f t="shared" si="109"/>
        <v>2016</v>
      </c>
    </row>
    <row r="3477" spans="1:18" ht="45" x14ac:dyDescent="0.25">
      <c r="A3477" s="3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10" t="s">
        <v>8315</v>
      </c>
      <c r="P3477" s="3" t="s">
        <v>8316</v>
      </c>
      <c r="Q3477" s="11">
        <f t="shared" si="108"/>
        <v>41918.880833333329</v>
      </c>
      <c r="R3477" s="3">
        <f t="shared" si="109"/>
        <v>2014</v>
      </c>
    </row>
    <row r="3478" spans="1:18" ht="60" x14ac:dyDescent="0.25">
      <c r="A3478" s="3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10" t="s">
        <v>8315</v>
      </c>
      <c r="P3478" s="3" t="s">
        <v>8316</v>
      </c>
      <c r="Q3478" s="11">
        <f t="shared" si="108"/>
        <v>41921.279976851853</v>
      </c>
      <c r="R3478" s="3">
        <f t="shared" si="109"/>
        <v>2014</v>
      </c>
    </row>
    <row r="3479" spans="1:18" ht="45" x14ac:dyDescent="0.25">
      <c r="A3479" s="3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10" t="s">
        <v>8315</v>
      </c>
      <c r="P3479" s="3" t="s">
        <v>8316</v>
      </c>
      <c r="Q3479" s="11">
        <f t="shared" si="108"/>
        <v>42128.736608796295</v>
      </c>
      <c r="R3479" s="3">
        <f t="shared" si="109"/>
        <v>2015</v>
      </c>
    </row>
    <row r="3480" spans="1:18" ht="45" x14ac:dyDescent="0.25">
      <c r="A3480" s="3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10" t="s">
        <v>8315</v>
      </c>
      <c r="P3480" s="3" t="s">
        <v>8316</v>
      </c>
      <c r="Q3480" s="11">
        <f t="shared" si="108"/>
        <v>42053.916921296302</v>
      </c>
      <c r="R3480" s="3">
        <f t="shared" si="109"/>
        <v>2015</v>
      </c>
    </row>
    <row r="3481" spans="1:18" ht="45" x14ac:dyDescent="0.25">
      <c r="A3481" s="3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10" t="s">
        <v>8315</v>
      </c>
      <c r="P3481" s="3" t="s">
        <v>8316</v>
      </c>
      <c r="Q3481" s="11">
        <f t="shared" si="108"/>
        <v>41781.855092592588</v>
      </c>
      <c r="R3481" s="3">
        <f t="shared" si="109"/>
        <v>2014</v>
      </c>
    </row>
    <row r="3482" spans="1:18" ht="45" x14ac:dyDescent="0.25">
      <c r="A3482" s="3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10" t="s">
        <v>8315</v>
      </c>
      <c r="P3482" s="3" t="s">
        <v>8316</v>
      </c>
      <c r="Q3482" s="11">
        <f t="shared" si="108"/>
        <v>42171.317442129628</v>
      </c>
      <c r="R3482" s="3">
        <f t="shared" si="109"/>
        <v>2015</v>
      </c>
    </row>
    <row r="3483" spans="1:18" ht="60" x14ac:dyDescent="0.25">
      <c r="A3483" s="3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10" t="s">
        <v>8315</v>
      </c>
      <c r="P3483" s="3" t="s">
        <v>8316</v>
      </c>
      <c r="Q3483" s="11">
        <f t="shared" si="108"/>
        <v>41989.24754629629</v>
      </c>
      <c r="R3483" s="3">
        <f t="shared" si="109"/>
        <v>2014</v>
      </c>
    </row>
    <row r="3484" spans="1:18" ht="45" x14ac:dyDescent="0.25">
      <c r="A3484" s="3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10" t="s">
        <v>8315</v>
      </c>
      <c r="P3484" s="3" t="s">
        <v>8316</v>
      </c>
      <c r="Q3484" s="11">
        <f t="shared" si="108"/>
        <v>41796.771597222221</v>
      </c>
      <c r="R3484" s="3">
        <f t="shared" si="109"/>
        <v>2014</v>
      </c>
    </row>
    <row r="3485" spans="1:18" ht="45" x14ac:dyDescent="0.25">
      <c r="A3485" s="3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10" t="s">
        <v>8315</v>
      </c>
      <c r="P3485" s="3" t="s">
        <v>8316</v>
      </c>
      <c r="Q3485" s="11">
        <f t="shared" si="108"/>
        <v>41793.668761574074</v>
      </c>
      <c r="R3485" s="3">
        <f t="shared" si="109"/>
        <v>2014</v>
      </c>
    </row>
    <row r="3486" spans="1:18" ht="60" x14ac:dyDescent="0.25">
      <c r="A3486" s="3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10" t="s">
        <v>8315</v>
      </c>
      <c r="P3486" s="3" t="s">
        <v>8316</v>
      </c>
      <c r="Q3486" s="11">
        <f t="shared" si="108"/>
        <v>42506.760405092587</v>
      </c>
      <c r="R3486" s="3">
        <f t="shared" si="109"/>
        <v>2016</v>
      </c>
    </row>
    <row r="3487" spans="1:18" ht="60" x14ac:dyDescent="0.25">
      <c r="A3487" s="3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10" t="s">
        <v>8315</v>
      </c>
      <c r="P3487" s="3" t="s">
        <v>8316</v>
      </c>
      <c r="Q3487" s="11">
        <f t="shared" si="108"/>
        <v>42372.693055555559</v>
      </c>
      <c r="R3487" s="3">
        <f t="shared" si="109"/>
        <v>2016</v>
      </c>
    </row>
    <row r="3488" spans="1:18" ht="45" x14ac:dyDescent="0.25">
      <c r="A3488" s="3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10" t="s">
        <v>8315</v>
      </c>
      <c r="P3488" s="3" t="s">
        <v>8316</v>
      </c>
      <c r="Q3488" s="11">
        <f t="shared" si="108"/>
        <v>42126.87501157407</v>
      </c>
      <c r="R3488" s="3">
        <f t="shared" si="109"/>
        <v>2015</v>
      </c>
    </row>
    <row r="3489" spans="1:18" ht="60" x14ac:dyDescent="0.25">
      <c r="A3489" s="3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10" t="s">
        <v>8315</v>
      </c>
      <c r="P3489" s="3" t="s">
        <v>8316</v>
      </c>
      <c r="Q3489" s="11">
        <f t="shared" si="108"/>
        <v>42149.940416666665</v>
      </c>
      <c r="R3489" s="3">
        <f t="shared" si="109"/>
        <v>2015</v>
      </c>
    </row>
    <row r="3490" spans="1:18" ht="60" x14ac:dyDescent="0.25">
      <c r="A3490" s="3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10" t="s">
        <v>8315</v>
      </c>
      <c r="P3490" s="3" t="s">
        <v>8316</v>
      </c>
      <c r="Q3490" s="11">
        <f t="shared" si="108"/>
        <v>42087.768055555556</v>
      </c>
      <c r="R3490" s="3">
        <f t="shared" si="109"/>
        <v>2015</v>
      </c>
    </row>
    <row r="3491" spans="1:18" ht="60" x14ac:dyDescent="0.25">
      <c r="A3491" s="3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10" t="s">
        <v>8315</v>
      </c>
      <c r="P3491" s="3" t="s">
        <v>8316</v>
      </c>
      <c r="Q3491" s="11">
        <f t="shared" si="108"/>
        <v>41753.635775462964</v>
      </c>
      <c r="R3491" s="3">
        <f t="shared" si="109"/>
        <v>2014</v>
      </c>
    </row>
    <row r="3492" spans="1:18" ht="60" x14ac:dyDescent="0.25">
      <c r="A3492" s="3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10" t="s">
        <v>8315</v>
      </c>
      <c r="P3492" s="3" t="s">
        <v>8316</v>
      </c>
      <c r="Q3492" s="11">
        <f t="shared" si="108"/>
        <v>42443.802361111113</v>
      </c>
      <c r="R3492" s="3">
        <f t="shared" si="109"/>
        <v>2016</v>
      </c>
    </row>
    <row r="3493" spans="1:18" ht="60" x14ac:dyDescent="0.25">
      <c r="A3493" s="3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10" t="s">
        <v>8315</v>
      </c>
      <c r="P3493" s="3" t="s">
        <v>8316</v>
      </c>
      <c r="Q3493" s="11">
        <f t="shared" si="108"/>
        <v>42121.249814814815</v>
      </c>
      <c r="R3493" s="3">
        <f t="shared" si="109"/>
        <v>2015</v>
      </c>
    </row>
    <row r="3494" spans="1:18" ht="45" x14ac:dyDescent="0.25">
      <c r="A3494" s="3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10" t="s">
        <v>8315</v>
      </c>
      <c r="P3494" s="3" t="s">
        <v>8316</v>
      </c>
      <c r="Q3494" s="11">
        <f t="shared" si="108"/>
        <v>42268.009224537032</v>
      </c>
      <c r="R3494" s="3">
        <f t="shared" si="109"/>
        <v>2015</v>
      </c>
    </row>
    <row r="3495" spans="1:18" ht="60" x14ac:dyDescent="0.25">
      <c r="A3495" s="3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10" t="s">
        <v>8315</v>
      </c>
      <c r="P3495" s="3" t="s">
        <v>8316</v>
      </c>
      <c r="Q3495" s="11">
        <f t="shared" si="108"/>
        <v>41848.866157407407</v>
      </c>
      <c r="R3495" s="3">
        <f t="shared" si="109"/>
        <v>2014</v>
      </c>
    </row>
    <row r="3496" spans="1:18" ht="60" x14ac:dyDescent="0.25">
      <c r="A3496" s="3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10" t="s">
        <v>8315</v>
      </c>
      <c r="P3496" s="3" t="s">
        <v>8316</v>
      </c>
      <c r="Q3496" s="11">
        <f t="shared" si="108"/>
        <v>42689.214988425927</v>
      </c>
      <c r="R3496" s="3">
        <f t="shared" si="109"/>
        <v>2016</v>
      </c>
    </row>
    <row r="3497" spans="1:18" ht="60" x14ac:dyDescent="0.25">
      <c r="A3497" s="3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10" t="s">
        <v>8315</v>
      </c>
      <c r="P3497" s="3" t="s">
        <v>8316</v>
      </c>
      <c r="Q3497" s="11">
        <f t="shared" si="108"/>
        <v>41915.762835648151</v>
      </c>
      <c r="R3497" s="3">
        <f t="shared" si="109"/>
        <v>2014</v>
      </c>
    </row>
    <row r="3498" spans="1:18" ht="60" x14ac:dyDescent="0.25">
      <c r="A3498" s="3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10" t="s">
        <v>8315</v>
      </c>
      <c r="P3498" s="3" t="s">
        <v>8316</v>
      </c>
      <c r="Q3498" s="11">
        <f t="shared" si="108"/>
        <v>42584.846828703703</v>
      </c>
      <c r="R3498" s="3">
        <f t="shared" si="109"/>
        <v>2016</v>
      </c>
    </row>
    <row r="3499" spans="1:18" ht="60" x14ac:dyDescent="0.25">
      <c r="A3499" s="3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10" t="s">
        <v>8315</v>
      </c>
      <c r="P3499" s="3" t="s">
        <v>8316</v>
      </c>
      <c r="Q3499" s="11">
        <f t="shared" si="108"/>
        <v>42511.741944444439</v>
      </c>
      <c r="R3499" s="3">
        <f t="shared" si="109"/>
        <v>2016</v>
      </c>
    </row>
    <row r="3500" spans="1:18" ht="60" x14ac:dyDescent="0.25">
      <c r="A3500" s="3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10" t="s">
        <v>8315</v>
      </c>
      <c r="P3500" s="3" t="s">
        <v>8316</v>
      </c>
      <c r="Q3500" s="11">
        <f t="shared" si="108"/>
        <v>42459.15861111111</v>
      </c>
      <c r="R3500" s="3">
        <f t="shared" si="109"/>
        <v>2016</v>
      </c>
    </row>
    <row r="3501" spans="1:18" ht="60" x14ac:dyDescent="0.25">
      <c r="A3501" s="3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10" t="s">
        <v>8315</v>
      </c>
      <c r="P3501" s="3" t="s">
        <v>8316</v>
      </c>
      <c r="Q3501" s="11">
        <f t="shared" si="108"/>
        <v>42132.036168981482</v>
      </c>
      <c r="R3501" s="3">
        <f t="shared" si="109"/>
        <v>2015</v>
      </c>
    </row>
    <row r="3502" spans="1:18" ht="60" x14ac:dyDescent="0.25">
      <c r="A3502" s="3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10" t="s">
        <v>8315</v>
      </c>
      <c r="P3502" s="3" t="s">
        <v>8316</v>
      </c>
      <c r="Q3502" s="11">
        <f t="shared" si="108"/>
        <v>42419.91942129629</v>
      </c>
      <c r="R3502" s="3">
        <f t="shared" si="109"/>
        <v>2016</v>
      </c>
    </row>
    <row r="3503" spans="1:18" ht="45" x14ac:dyDescent="0.25">
      <c r="A3503" s="3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10" t="s">
        <v>8315</v>
      </c>
      <c r="P3503" s="3" t="s">
        <v>8316</v>
      </c>
      <c r="Q3503" s="11">
        <f t="shared" si="108"/>
        <v>42233.763831018514</v>
      </c>
      <c r="R3503" s="3">
        <f t="shared" si="109"/>
        <v>2015</v>
      </c>
    </row>
    <row r="3504" spans="1:18" ht="60" x14ac:dyDescent="0.25">
      <c r="A3504" s="3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10" t="s">
        <v>8315</v>
      </c>
      <c r="P3504" s="3" t="s">
        <v>8316</v>
      </c>
      <c r="Q3504" s="11">
        <f t="shared" si="108"/>
        <v>42430.839398148149</v>
      </c>
      <c r="R3504" s="3">
        <f t="shared" si="109"/>
        <v>2016</v>
      </c>
    </row>
    <row r="3505" spans="1:18" ht="45" x14ac:dyDescent="0.25">
      <c r="A3505" s="3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10" t="s">
        <v>8315</v>
      </c>
      <c r="P3505" s="3" t="s">
        <v>8316</v>
      </c>
      <c r="Q3505" s="11">
        <f t="shared" si="108"/>
        <v>42545.478333333333</v>
      </c>
      <c r="R3505" s="3">
        <f t="shared" si="109"/>
        <v>2016</v>
      </c>
    </row>
    <row r="3506" spans="1:18" ht="60" x14ac:dyDescent="0.25">
      <c r="A3506" s="3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10" t="s">
        <v>8315</v>
      </c>
      <c r="P3506" s="3" t="s">
        <v>8316</v>
      </c>
      <c r="Q3506" s="11">
        <f t="shared" si="108"/>
        <v>42297.748738425929</v>
      </c>
      <c r="R3506" s="3">
        <f t="shared" si="109"/>
        <v>2015</v>
      </c>
    </row>
    <row r="3507" spans="1:18" ht="90" x14ac:dyDescent="0.25">
      <c r="A3507" s="3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10" t="s">
        <v>8315</v>
      </c>
      <c r="P3507" s="3" t="s">
        <v>8316</v>
      </c>
      <c r="Q3507" s="11">
        <f t="shared" si="108"/>
        <v>41760.935706018521</v>
      </c>
      <c r="R3507" s="3">
        <f t="shared" si="109"/>
        <v>2014</v>
      </c>
    </row>
    <row r="3508" spans="1:18" ht="60" x14ac:dyDescent="0.25">
      <c r="A3508" s="3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10" t="s">
        <v>8315</v>
      </c>
      <c r="P3508" s="3" t="s">
        <v>8316</v>
      </c>
      <c r="Q3508" s="11">
        <f t="shared" si="108"/>
        <v>41829.734259259261</v>
      </c>
      <c r="R3508" s="3">
        <f t="shared" si="109"/>
        <v>2014</v>
      </c>
    </row>
    <row r="3509" spans="1:18" ht="45" x14ac:dyDescent="0.25">
      <c r="A3509" s="3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10" t="s">
        <v>8315</v>
      </c>
      <c r="P3509" s="3" t="s">
        <v>8316</v>
      </c>
      <c r="Q3509" s="11">
        <f t="shared" si="108"/>
        <v>42491.92288194444</v>
      </c>
      <c r="R3509" s="3">
        <f t="shared" si="109"/>
        <v>2016</v>
      </c>
    </row>
    <row r="3510" spans="1:18" ht="60" x14ac:dyDescent="0.25">
      <c r="A3510" s="3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10" t="s">
        <v>8315</v>
      </c>
      <c r="P3510" s="3" t="s">
        <v>8316</v>
      </c>
      <c r="Q3510" s="11">
        <f t="shared" si="108"/>
        <v>42477.729780092588</v>
      </c>
      <c r="R3510" s="3">
        <f t="shared" si="109"/>
        <v>2016</v>
      </c>
    </row>
    <row r="3511" spans="1:18" ht="60" x14ac:dyDescent="0.25">
      <c r="A3511" s="3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10" t="s">
        <v>8315</v>
      </c>
      <c r="P3511" s="3" t="s">
        <v>8316</v>
      </c>
      <c r="Q3511" s="11">
        <f t="shared" si="108"/>
        <v>41950.859560185185</v>
      </c>
      <c r="R3511" s="3">
        <f t="shared" si="109"/>
        <v>2014</v>
      </c>
    </row>
    <row r="3512" spans="1:18" ht="60" x14ac:dyDescent="0.25">
      <c r="A3512" s="3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10" t="s">
        <v>8315</v>
      </c>
      <c r="P3512" s="3" t="s">
        <v>8316</v>
      </c>
      <c r="Q3512" s="11">
        <f t="shared" si="108"/>
        <v>41802.62090277778</v>
      </c>
      <c r="R3512" s="3">
        <f t="shared" si="109"/>
        <v>2014</v>
      </c>
    </row>
    <row r="3513" spans="1:18" ht="45" x14ac:dyDescent="0.25">
      <c r="A3513" s="3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10" t="s">
        <v>8315</v>
      </c>
      <c r="P3513" s="3" t="s">
        <v>8316</v>
      </c>
      <c r="Q3513" s="11">
        <f t="shared" si="108"/>
        <v>41927.873784722222</v>
      </c>
      <c r="R3513" s="3">
        <f t="shared" si="109"/>
        <v>2014</v>
      </c>
    </row>
    <row r="3514" spans="1:18" ht="60" x14ac:dyDescent="0.25">
      <c r="A3514" s="3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10" t="s">
        <v>8315</v>
      </c>
      <c r="P3514" s="3" t="s">
        <v>8316</v>
      </c>
      <c r="Q3514" s="11">
        <f t="shared" si="108"/>
        <v>42057.536944444444</v>
      </c>
      <c r="R3514" s="3">
        <f t="shared" si="109"/>
        <v>2015</v>
      </c>
    </row>
    <row r="3515" spans="1:18" ht="60" x14ac:dyDescent="0.25">
      <c r="A3515" s="3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10" t="s">
        <v>8315</v>
      </c>
      <c r="P3515" s="3" t="s">
        <v>8316</v>
      </c>
      <c r="Q3515" s="11">
        <f t="shared" si="108"/>
        <v>41781.096203703702</v>
      </c>
      <c r="R3515" s="3">
        <f t="shared" si="109"/>
        <v>2014</v>
      </c>
    </row>
    <row r="3516" spans="1:18" ht="45" x14ac:dyDescent="0.25">
      <c r="A3516" s="3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10" t="s">
        <v>8315</v>
      </c>
      <c r="P3516" s="3" t="s">
        <v>8316</v>
      </c>
      <c r="Q3516" s="11">
        <f t="shared" si="108"/>
        <v>42020.846666666665</v>
      </c>
      <c r="R3516" s="3">
        <f t="shared" si="109"/>
        <v>2015</v>
      </c>
    </row>
    <row r="3517" spans="1:18" ht="45" x14ac:dyDescent="0.25">
      <c r="A3517" s="3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10" t="s">
        <v>8315</v>
      </c>
      <c r="P3517" s="3" t="s">
        <v>8316</v>
      </c>
      <c r="Q3517" s="11">
        <f t="shared" si="108"/>
        <v>42125.772812499999</v>
      </c>
      <c r="R3517" s="3">
        <f t="shared" si="109"/>
        <v>2015</v>
      </c>
    </row>
    <row r="3518" spans="1:18" ht="60" x14ac:dyDescent="0.25">
      <c r="A3518" s="3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10" t="s">
        <v>8315</v>
      </c>
      <c r="P3518" s="3" t="s">
        <v>8316</v>
      </c>
      <c r="Q3518" s="11">
        <f t="shared" si="108"/>
        <v>41856.010069444441</v>
      </c>
      <c r="R3518" s="3">
        <f t="shared" si="109"/>
        <v>2014</v>
      </c>
    </row>
    <row r="3519" spans="1:18" ht="45" x14ac:dyDescent="0.25">
      <c r="A3519" s="3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10" t="s">
        <v>8315</v>
      </c>
      <c r="P3519" s="3" t="s">
        <v>8316</v>
      </c>
      <c r="Q3519" s="11">
        <f t="shared" si="108"/>
        <v>41794.817523148151</v>
      </c>
      <c r="R3519" s="3">
        <f t="shared" si="109"/>
        <v>2014</v>
      </c>
    </row>
    <row r="3520" spans="1:18" ht="60" x14ac:dyDescent="0.25">
      <c r="A3520" s="3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10" t="s">
        <v>8315</v>
      </c>
      <c r="P3520" s="3" t="s">
        <v>8316</v>
      </c>
      <c r="Q3520" s="11">
        <f t="shared" si="108"/>
        <v>41893.783553240741</v>
      </c>
      <c r="R3520" s="3">
        <f t="shared" si="109"/>
        <v>2014</v>
      </c>
    </row>
    <row r="3521" spans="1:18" ht="45" x14ac:dyDescent="0.25">
      <c r="A3521" s="3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10" t="s">
        <v>8315</v>
      </c>
      <c r="P3521" s="3" t="s">
        <v>8316</v>
      </c>
      <c r="Q3521" s="11">
        <f t="shared" si="108"/>
        <v>42037.598958333328</v>
      </c>
      <c r="R3521" s="3">
        <f t="shared" si="109"/>
        <v>2015</v>
      </c>
    </row>
    <row r="3522" spans="1:18" ht="45" x14ac:dyDescent="0.25">
      <c r="A3522" s="3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10" t="s">
        <v>8315</v>
      </c>
      <c r="P3522" s="3" t="s">
        <v>8316</v>
      </c>
      <c r="Q3522" s="11">
        <f t="shared" si="108"/>
        <v>42227.824212962965</v>
      </c>
      <c r="R3522" s="3">
        <f t="shared" si="109"/>
        <v>2015</v>
      </c>
    </row>
    <row r="3523" spans="1:18" ht="60" x14ac:dyDescent="0.25">
      <c r="A3523" s="3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10" t="s">
        <v>8315</v>
      </c>
      <c r="P3523" s="3" t="s">
        <v>8316</v>
      </c>
      <c r="Q3523" s="11">
        <f t="shared" ref="Q3523:Q3586" si="110">(((J3523/60)/60)/24)+DATE(1970,1,1)</f>
        <v>41881.361342592594</v>
      </c>
      <c r="R3523" s="3">
        <f t="shared" ref="R3523:R3586" si="111">YEAR(Q3523)</f>
        <v>2014</v>
      </c>
    </row>
    <row r="3524" spans="1:18" ht="60" x14ac:dyDescent="0.25">
      <c r="A3524" s="3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10" t="s">
        <v>8315</v>
      </c>
      <c r="P3524" s="3" t="s">
        <v>8316</v>
      </c>
      <c r="Q3524" s="11">
        <f t="shared" si="110"/>
        <v>42234.789884259255</v>
      </c>
      <c r="R3524" s="3">
        <f t="shared" si="111"/>
        <v>2015</v>
      </c>
    </row>
    <row r="3525" spans="1:18" ht="45" x14ac:dyDescent="0.25">
      <c r="A3525" s="3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10" t="s">
        <v>8315</v>
      </c>
      <c r="P3525" s="3" t="s">
        <v>8316</v>
      </c>
      <c r="Q3525" s="11">
        <f t="shared" si="110"/>
        <v>42581.397546296299</v>
      </c>
      <c r="R3525" s="3">
        <f t="shared" si="111"/>
        <v>2016</v>
      </c>
    </row>
    <row r="3526" spans="1:18" ht="60" x14ac:dyDescent="0.25">
      <c r="A3526" s="3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10" t="s">
        <v>8315</v>
      </c>
      <c r="P3526" s="3" t="s">
        <v>8316</v>
      </c>
      <c r="Q3526" s="11">
        <f t="shared" si="110"/>
        <v>41880.76357638889</v>
      </c>
      <c r="R3526" s="3">
        <f t="shared" si="111"/>
        <v>2014</v>
      </c>
    </row>
    <row r="3527" spans="1:18" ht="45" x14ac:dyDescent="0.25">
      <c r="A3527" s="3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10" t="s">
        <v>8315</v>
      </c>
      <c r="P3527" s="3" t="s">
        <v>8316</v>
      </c>
      <c r="Q3527" s="11">
        <f t="shared" si="110"/>
        <v>42214.6956712963</v>
      </c>
      <c r="R3527" s="3">
        <f t="shared" si="111"/>
        <v>2015</v>
      </c>
    </row>
    <row r="3528" spans="1:18" ht="60" x14ac:dyDescent="0.25">
      <c r="A3528" s="3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10" t="s">
        <v>8315</v>
      </c>
      <c r="P3528" s="3" t="s">
        <v>8316</v>
      </c>
      <c r="Q3528" s="11">
        <f t="shared" si="110"/>
        <v>42460.335312499999</v>
      </c>
      <c r="R3528" s="3">
        <f t="shared" si="111"/>
        <v>2016</v>
      </c>
    </row>
    <row r="3529" spans="1:18" ht="60" x14ac:dyDescent="0.25">
      <c r="A3529" s="3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10" t="s">
        <v>8315</v>
      </c>
      <c r="P3529" s="3" t="s">
        <v>8316</v>
      </c>
      <c r="Q3529" s="11">
        <f t="shared" si="110"/>
        <v>42167.023206018523</v>
      </c>
      <c r="R3529" s="3">
        <f t="shared" si="111"/>
        <v>2015</v>
      </c>
    </row>
    <row r="3530" spans="1:18" ht="45" x14ac:dyDescent="0.25">
      <c r="A3530" s="3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10" t="s">
        <v>8315</v>
      </c>
      <c r="P3530" s="3" t="s">
        <v>8316</v>
      </c>
      <c r="Q3530" s="11">
        <f t="shared" si="110"/>
        <v>42733.50136574074</v>
      </c>
      <c r="R3530" s="3">
        <f t="shared" si="111"/>
        <v>2016</v>
      </c>
    </row>
    <row r="3531" spans="1:18" ht="60" x14ac:dyDescent="0.25">
      <c r="A3531" s="3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10" t="s">
        <v>8315</v>
      </c>
      <c r="P3531" s="3" t="s">
        <v>8316</v>
      </c>
      <c r="Q3531" s="11">
        <f t="shared" si="110"/>
        <v>42177.761782407411</v>
      </c>
      <c r="R3531" s="3">
        <f t="shared" si="111"/>
        <v>2015</v>
      </c>
    </row>
    <row r="3532" spans="1:18" ht="60" x14ac:dyDescent="0.25">
      <c r="A3532" s="3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10" t="s">
        <v>8315</v>
      </c>
      <c r="P3532" s="3" t="s">
        <v>8316</v>
      </c>
      <c r="Q3532" s="11">
        <f t="shared" si="110"/>
        <v>42442.623344907406</v>
      </c>
      <c r="R3532" s="3">
        <f t="shared" si="111"/>
        <v>2016</v>
      </c>
    </row>
    <row r="3533" spans="1:18" x14ac:dyDescent="0.25">
      <c r="A3533" s="3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10" t="s">
        <v>8315</v>
      </c>
      <c r="P3533" s="3" t="s">
        <v>8316</v>
      </c>
      <c r="Q3533" s="11">
        <f t="shared" si="110"/>
        <v>42521.654328703706</v>
      </c>
      <c r="R3533" s="3">
        <f t="shared" si="111"/>
        <v>2016</v>
      </c>
    </row>
    <row r="3534" spans="1:18" ht="60" x14ac:dyDescent="0.25">
      <c r="A3534" s="3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10" t="s">
        <v>8315</v>
      </c>
      <c r="P3534" s="3" t="s">
        <v>8316</v>
      </c>
      <c r="Q3534" s="11">
        <f t="shared" si="110"/>
        <v>41884.599849537037</v>
      </c>
      <c r="R3534" s="3">
        <f t="shared" si="111"/>
        <v>2014</v>
      </c>
    </row>
    <row r="3535" spans="1:18" ht="60" x14ac:dyDescent="0.25">
      <c r="A3535" s="3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10" t="s">
        <v>8315</v>
      </c>
      <c r="P3535" s="3" t="s">
        <v>8316</v>
      </c>
      <c r="Q3535" s="11">
        <f t="shared" si="110"/>
        <v>42289.761192129634</v>
      </c>
      <c r="R3535" s="3">
        <f t="shared" si="111"/>
        <v>2015</v>
      </c>
    </row>
    <row r="3536" spans="1:18" ht="45" x14ac:dyDescent="0.25">
      <c r="A3536" s="3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10" t="s">
        <v>8315</v>
      </c>
      <c r="P3536" s="3" t="s">
        <v>8316</v>
      </c>
      <c r="Q3536" s="11">
        <f t="shared" si="110"/>
        <v>42243.6252662037</v>
      </c>
      <c r="R3536" s="3">
        <f t="shared" si="111"/>
        <v>2015</v>
      </c>
    </row>
    <row r="3537" spans="1:18" ht="45" x14ac:dyDescent="0.25">
      <c r="A3537" s="3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10" t="s">
        <v>8315</v>
      </c>
      <c r="P3537" s="3" t="s">
        <v>8316</v>
      </c>
      <c r="Q3537" s="11">
        <f t="shared" si="110"/>
        <v>42248.640162037031</v>
      </c>
      <c r="R3537" s="3">
        <f t="shared" si="111"/>
        <v>2015</v>
      </c>
    </row>
    <row r="3538" spans="1:18" ht="60" x14ac:dyDescent="0.25">
      <c r="A3538" s="3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10" t="s">
        <v>8315</v>
      </c>
      <c r="P3538" s="3" t="s">
        <v>8316</v>
      </c>
      <c r="Q3538" s="11">
        <f t="shared" si="110"/>
        <v>42328.727141203708</v>
      </c>
      <c r="R3538" s="3">
        <f t="shared" si="111"/>
        <v>2015</v>
      </c>
    </row>
    <row r="3539" spans="1:18" ht="60" x14ac:dyDescent="0.25">
      <c r="A3539" s="3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10" t="s">
        <v>8315</v>
      </c>
      <c r="P3539" s="3" t="s">
        <v>8316</v>
      </c>
      <c r="Q3539" s="11">
        <f t="shared" si="110"/>
        <v>41923.354351851849</v>
      </c>
      <c r="R3539" s="3">
        <f t="shared" si="111"/>
        <v>2014</v>
      </c>
    </row>
    <row r="3540" spans="1:18" ht="60" x14ac:dyDescent="0.25">
      <c r="A3540" s="3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10" t="s">
        <v>8315</v>
      </c>
      <c r="P3540" s="3" t="s">
        <v>8316</v>
      </c>
      <c r="Q3540" s="11">
        <f t="shared" si="110"/>
        <v>42571.420601851853</v>
      </c>
      <c r="R3540" s="3">
        <f t="shared" si="111"/>
        <v>2016</v>
      </c>
    </row>
    <row r="3541" spans="1:18" ht="60" x14ac:dyDescent="0.25">
      <c r="A3541" s="3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10" t="s">
        <v>8315</v>
      </c>
      <c r="P3541" s="3" t="s">
        <v>8316</v>
      </c>
      <c r="Q3541" s="11">
        <f t="shared" si="110"/>
        <v>42600.756041666667</v>
      </c>
      <c r="R3541" s="3">
        <f t="shared" si="111"/>
        <v>2016</v>
      </c>
    </row>
    <row r="3542" spans="1:18" ht="60" x14ac:dyDescent="0.25">
      <c r="A3542" s="3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10" t="s">
        <v>8315</v>
      </c>
      <c r="P3542" s="3" t="s">
        <v>8316</v>
      </c>
      <c r="Q3542" s="11">
        <f t="shared" si="110"/>
        <v>42517.003368055557</v>
      </c>
      <c r="R3542" s="3">
        <f t="shared" si="111"/>
        <v>2016</v>
      </c>
    </row>
    <row r="3543" spans="1:18" ht="60" x14ac:dyDescent="0.25">
      <c r="A3543" s="3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10" t="s">
        <v>8315</v>
      </c>
      <c r="P3543" s="3" t="s">
        <v>8316</v>
      </c>
      <c r="Q3543" s="11">
        <f t="shared" si="110"/>
        <v>42222.730034722219</v>
      </c>
      <c r="R3543" s="3">
        <f t="shared" si="111"/>
        <v>2015</v>
      </c>
    </row>
    <row r="3544" spans="1:18" ht="60" x14ac:dyDescent="0.25">
      <c r="A3544" s="3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10" t="s">
        <v>8315</v>
      </c>
      <c r="P3544" s="3" t="s">
        <v>8316</v>
      </c>
      <c r="Q3544" s="11">
        <f t="shared" si="110"/>
        <v>41829.599791666667</v>
      </c>
      <c r="R3544" s="3">
        <f t="shared" si="111"/>
        <v>2014</v>
      </c>
    </row>
    <row r="3545" spans="1:18" ht="45" x14ac:dyDescent="0.25">
      <c r="A3545" s="3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10" t="s">
        <v>8315</v>
      </c>
      <c r="P3545" s="3" t="s">
        <v>8316</v>
      </c>
      <c r="Q3545" s="11">
        <f t="shared" si="110"/>
        <v>42150.755312499998</v>
      </c>
      <c r="R3545" s="3">
        <f t="shared" si="111"/>
        <v>2015</v>
      </c>
    </row>
    <row r="3546" spans="1:18" ht="45" x14ac:dyDescent="0.25">
      <c r="A3546" s="3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10" t="s">
        <v>8315</v>
      </c>
      <c r="P3546" s="3" t="s">
        <v>8316</v>
      </c>
      <c r="Q3546" s="11">
        <f t="shared" si="110"/>
        <v>42040.831678240742</v>
      </c>
      <c r="R3546" s="3">
        <f t="shared" si="111"/>
        <v>2015</v>
      </c>
    </row>
    <row r="3547" spans="1:18" ht="60" x14ac:dyDescent="0.25">
      <c r="A3547" s="3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10" t="s">
        <v>8315</v>
      </c>
      <c r="P3547" s="3" t="s">
        <v>8316</v>
      </c>
      <c r="Q3547" s="11">
        <f t="shared" si="110"/>
        <v>42075.807395833333</v>
      </c>
      <c r="R3547" s="3">
        <f t="shared" si="111"/>
        <v>2015</v>
      </c>
    </row>
    <row r="3548" spans="1:18" ht="60" x14ac:dyDescent="0.25">
      <c r="A3548" s="3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10" t="s">
        <v>8315</v>
      </c>
      <c r="P3548" s="3" t="s">
        <v>8316</v>
      </c>
      <c r="Q3548" s="11">
        <f t="shared" si="110"/>
        <v>42073.660694444443</v>
      </c>
      <c r="R3548" s="3">
        <f t="shared" si="111"/>
        <v>2015</v>
      </c>
    </row>
    <row r="3549" spans="1:18" ht="45" x14ac:dyDescent="0.25">
      <c r="A3549" s="3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10" t="s">
        <v>8315</v>
      </c>
      <c r="P3549" s="3" t="s">
        <v>8316</v>
      </c>
      <c r="Q3549" s="11">
        <f t="shared" si="110"/>
        <v>42480.078715277778</v>
      </c>
      <c r="R3549" s="3">
        <f t="shared" si="111"/>
        <v>2016</v>
      </c>
    </row>
    <row r="3550" spans="1:18" ht="45" x14ac:dyDescent="0.25">
      <c r="A3550" s="3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10" t="s">
        <v>8315</v>
      </c>
      <c r="P3550" s="3" t="s">
        <v>8316</v>
      </c>
      <c r="Q3550" s="11">
        <f t="shared" si="110"/>
        <v>42411.942291666666</v>
      </c>
      <c r="R3550" s="3">
        <f t="shared" si="111"/>
        <v>2016</v>
      </c>
    </row>
    <row r="3551" spans="1:18" ht="60" x14ac:dyDescent="0.25">
      <c r="A3551" s="3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10" t="s">
        <v>8315</v>
      </c>
      <c r="P3551" s="3" t="s">
        <v>8316</v>
      </c>
      <c r="Q3551" s="11">
        <f t="shared" si="110"/>
        <v>42223.394363425927</v>
      </c>
      <c r="R3551" s="3">
        <f t="shared" si="111"/>
        <v>2015</v>
      </c>
    </row>
    <row r="3552" spans="1:18" ht="60" x14ac:dyDescent="0.25">
      <c r="A3552" s="3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10" t="s">
        <v>8315</v>
      </c>
      <c r="P3552" s="3" t="s">
        <v>8316</v>
      </c>
      <c r="Q3552" s="11">
        <f t="shared" si="110"/>
        <v>42462.893495370372</v>
      </c>
      <c r="R3552" s="3">
        <f t="shared" si="111"/>
        <v>2016</v>
      </c>
    </row>
    <row r="3553" spans="1:18" ht="60" x14ac:dyDescent="0.25">
      <c r="A3553" s="3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10" t="s">
        <v>8315</v>
      </c>
      <c r="P3553" s="3" t="s">
        <v>8316</v>
      </c>
      <c r="Q3553" s="11">
        <f t="shared" si="110"/>
        <v>41753.515856481477</v>
      </c>
      <c r="R3553" s="3">
        <f t="shared" si="111"/>
        <v>2014</v>
      </c>
    </row>
    <row r="3554" spans="1:18" ht="60" x14ac:dyDescent="0.25">
      <c r="A3554" s="3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10" t="s">
        <v>8315</v>
      </c>
      <c r="P3554" s="3" t="s">
        <v>8316</v>
      </c>
      <c r="Q3554" s="11">
        <f t="shared" si="110"/>
        <v>41788.587083333332</v>
      </c>
      <c r="R3554" s="3">
        <f t="shared" si="111"/>
        <v>2014</v>
      </c>
    </row>
    <row r="3555" spans="1:18" ht="60" x14ac:dyDescent="0.25">
      <c r="A3555" s="3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10" t="s">
        <v>8315</v>
      </c>
      <c r="P3555" s="3" t="s">
        <v>8316</v>
      </c>
      <c r="Q3555" s="11">
        <f t="shared" si="110"/>
        <v>42196.028703703705</v>
      </c>
      <c r="R3555" s="3">
        <f t="shared" si="111"/>
        <v>2015</v>
      </c>
    </row>
    <row r="3556" spans="1:18" ht="45" x14ac:dyDescent="0.25">
      <c r="A3556" s="3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10" t="s">
        <v>8315</v>
      </c>
      <c r="P3556" s="3" t="s">
        <v>8316</v>
      </c>
      <c r="Q3556" s="11">
        <f t="shared" si="110"/>
        <v>42016.050451388888</v>
      </c>
      <c r="R3556" s="3">
        <f t="shared" si="111"/>
        <v>2015</v>
      </c>
    </row>
    <row r="3557" spans="1:18" ht="60" x14ac:dyDescent="0.25">
      <c r="A3557" s="3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10" t="s">
        <v>8315</v>
      </c>
      <c r="P3557" s="3" t="s">
        <v>8316</v>
      </c>
      <c r="Q3557" s="11">
        <f t="shared" si="110"/>
        <v>42661.442060185189</v>
      </c>
      <c r="R3557" s="3">
        <f t="shared" si="111"/>
        <v>2016</v>
      </c>
    </row>
    <row r="3558" spans="1:18" ht="60" x14ac:dyDescent="0.25">
      <c r="A3558" s="3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10" t="s">
        <v>8315</v>
      </c>
      <c r="P3558" s="3" t="s">
        <v>8316</v>
      </c>
      <c r="Q3558" s="11">
        <f t="shared" si="110"/>
        <v>41808.649583333332</v>
      </c>
      <c r="R3558" s="3">
        <f t="shared" si="111"/>
        <v>2014</v>
      </c>
    </row>
    <row r="3559" spans="1:18" ht="60" x14ac:dyDescent="0.25">
      <c r="A3559" s="3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10" t="s">
        <v>8315</v>
      </c>
      <c r="P3559" s="3" t="s">
        <v>8316</v>
      </c>
      <c r="Q3559" s="11">
        <f t="shared" si="110"/>
        <v>41730.276747685188</v>
      </c>
      <c r="R3559" s="3">
        <f t="shared" si="111"/>
        <v>2014</v>
      </c>
    </row>
    <row r="3560" spans="1:18" ht="45" x14ac:dyDescent="0.25">
      <c r="A3560" s="3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10" t="s">
        <v>8315</v>
      </c>
      <c r="P3560" s="3" t="s">
        <v>8316</v>
      </c>
      <c r="Q3560" s="11">
        <f t="shared" si="110"/>
        <v>42139.816840277781</v>
      </c>
      <c r="R3560" s="3">
        <f t="shared" si="111"/>
        <v>2015</v>
      </c>
    </row>
    <row r="3561" spans="1:18" ht="60" x14ac:dyDescent="0.25">
      <c r="A3561" s="3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10" t="s">
        <v>8315</v>
      </c>
      <c r="P3561" s="3" t="s">
        <v>8316</v>
      </c>
      <c r="Q3561" s="11">
        <f t="shared" si="110"/>
        <v>42194.096157407403</v>
      </c>
      <c r="R3561" s="3">
        <f t="shared" si="111"/>
        <v>2015</v>
      </c>
    </row>
    <row r="3562" spans="1:18" ht="60" x14ac:dyDescent="0.25">
      <c r="A3562" s="3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10" t="s">
        <v>8315</v>
      </c>
      <c r="P3562" s="3" t="s">
        <v>8316</v>
      </c>
      <c r="Q3562" s="11">
        <f t="shared" si="110"/>
        <v>42115.889652777783</v>
      </c>
      <c r="R3562" s="3">
        <f t="shared" si="111"/>
        <v>2015</v>
      </c>
    </row>
    <row r="3563" spans="1:18" ht="120" x14ac:dyDescent="0.25">
      <c r="A3563" s="3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10" t="s">
        <v>8315</v>
      </c>
      <c r="P3563" s="3" t="s">
        <v>8316</v>
      </c>
      <c r="Q3563" s="11">
        <f t="shared" si="110"/>
        <v>42203.680300925931</v>
      </c>
      <c r="R3563" s="3">
        <f t="shared" si="111"/>
        <v>2015</v>
      </c>
    </row>
    <row r="3564" spans="1:18" ht="60" x14ac:dyDescent="0.25">
      <c r="A3564" s="3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10" t="s">
        <v>8315</v>
      </c>
      <c r="P3564" s="3" t="s">
        <v>8316</v>
      </c>
      <c r="Q3564" s="11">
        <f t="shared" si="110"/>
        <v>42433.761886574073</v>
      </c>
      <c r="R3564" s="3">
        <f t="shared" si="111"/>
        <v>2016</v>
      </c>
    </row>
    <row r="3565" spans="1:18" ht="60" x14ac:dyDescent="0.25">
      <c r="A3565" s="3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10" t="s">
        <v>8315</v>
      </c>
      <c r="P3565" s="3" t="s">
        <v>8316</v>
      </c>
      <c r="Q3565" s="11">
        <f t="shared" si="110"/>
        <v>42555.671944444446</v>
      </c>
      <c r="R3565" s="3">
        <f t="shared" si="111"/>
        <v>2016</v>
      </c>
    </row>
    <row r="3566" spans="1:18" ht="45" x14ac:dyDescent="0.25">
      <c r="A3566" s="3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10" t="s">
        <v>8315</v>
      </c>
      <c r="P3566" s="3" t="s">
        <v>8316</v>
      </c>
      <c r="Q3566" s="11">
        <f t="shared" si="110"/>
        <v>42236.623252314821</v>
      </c>
      <c r="R3566" s="3">
        <f t="shared" si="111"/>
        <v>2015</v>
      </c>
    </row>
    <row r="3567" spans="1:18" ht="60" x14ac:dyDescent="0.25">
      <c r="A3567" s="3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10" t="s">
        <v>8315</v>
      </c>
      <c r="P3567" s="3" t="s">
        <v>8316</v>
      </c>
      <c r="Q3567" s="11">
        <f t="shared" si="110"/>
        <v>41974.743148148147</v>
      </c>
      <c r="R3567" s="3">
        <f t="shared" si="111"/>
        <v>2014</v>
      </c>
    </row>
    <row r="3568" spans="1:18" ht="60" x14ac:dyDescent="0.25">
      <c r="A3568" s="3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10" t="s">
        <v>8315</v>
      </c>
      <c r="P3568" s="3" t="s">
        <v>8316</v>
      </c>
      <c r="Q3568" s="11">
        <f t="shared" si="110"/>
        <v>41997.507905092592</v>
      </c>
      <c r="R3568" s="3">
        <f t="shared" si="111"/>
        <v>2014</v>
      </c>
    </row>
    <row r="3569" spans="1:18" ht="60" x14ac:dyDescent="0.25">
      <c r="A3569" s="3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10" t="s">
        <v>8315</v>
      </c>
      <c r="P3569" s="3" t="s">
        <v>8316</v>
      </c>
      <c r="Q3569" s="11">
        <f t="shared" si="110"/>
        <v>42135.810694444444</v>
      </c>
      <c r="R3569" s="3">
        <f t="shared" si="111"/>
        <v>2015</v>
      </c>
    </row>
    <row r="3570" spans="1:18" ht="45" x14ac:dyDescent="0.25">
      <c r="A3570" s="3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10" t="s">
        <v>8315</v>
      </c>
      <c r="P3570" s="3" t="s">
        <v>8316</v>
      </c>
      <c r="Q3570" s="11">
        <f t="shared" si="110"/>
        <v>41869.740671296298</v>
      </c>
      <c r="R3570" s="3">
        <f t="shared" si="111"/>
        <v>2014</v>
      </c>
    </row>
    <row r="3571" spans="1:18" ht="45" x14ac:dyDescent="0.25">
      <c r="A3571" s="3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10" t="s">
        <v>8315</v>
      </c>
      <c r="P3571" s="3" t="s">
        <v>8316</v>
      </c>
      <c r="Q3571" s="11">
        <f t="shared" si="110"/>
        <v>41982.688611111109</v>
      </c>
      <c r="R3571" s="3">
        <f t="shared" si="111"/>
        <v>2014</v>
      </c>
    </row>
    <row r="3572" spans="1:18" ht="45" x14ac:dyDescent="0.25">
      <c r="A3572" s="3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10" t="s">
        <v>8315</v>
      </c>
      <c r="P3572" s="3" t="s">
        <v>8316</v>
      </c>
      <c r="Q3572" s="11">
        <f t="shared" si="110"/>
        <v>41976.331979166673</v>
      </c>
      <c r="R3572" s="3">
        <f t="shared" si="111"/>
        <v>2014</v>
      </c>
    </row>
    <row r="3573" spans="1:18" ht="45" x14ac:dyDescent="0.25">
      <c r="A3573" s="3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10" t="s">
        <v>8315</v>
      </c>
      <c r="P3573" s="3" t="s">
        <v>8316</v>
      </c>
      <c r="Q3573" s="11">
        <f t="shared" si="110"/>
        <v>41912.858946759261</v>
      </c>
      <c r="R3573" s="3">
        <f t="shared" si="111"/>
        <v>2014</v>
      </c>
    </row>
    <row r="3574" spans="1:18" ht="30" x14ac:dyDescent="0.25">
      <c r="A3574" s="3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10" t="s">
        <v>8315</v>
      </c>
      <c r="P3574" s="3" t="s">
        <v>8316</v>
      </c>
      <c r="Q3574" s="11">
        <f t="shared" si="110"/>
        <v>42146.570393518516</v>
      </c>
      <c r="R3574" s="3">
        <f t="shared" si="111"/>
        <v>2015</v>
      </c>
    </row>
    <row r="3575" spans="1:18" ht="45" x14ac:dyDescent="0.25">
      <c r="A3575" s="3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10" t="s">
        <v>8315</v>
      </c>
      <c r="P3575" s="3" t="s">
        <v>8316</v>
      </c>
      <c r="Q3575" s="11">
        <f t="shared" si="110"/>
        <v>41921.375532407408</v>
      </c>
      <c r="R3575" s="3">
        <f t="shared" si="111"/>
        <v>2014</v>
      </c>
    </row>
    <row r="3576" spans="1:18" ht="60" x14ac:dyDescent="0.25">
      <c r="A3576" s="3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10" t="s">
        <v>8315</v>
      </c>
      <c r="P3576" s="3" t="s">
        <v>8316</v>
      </c>
      <c r="Q3576" s="11">
        <f t="shared" si="110"/>
        <v>41926.942685185182</v>
      </c>
      <c r="R3576" s="3">
        <f t="shared" si="111"/>
        <v>2014</v>
      </c>
    </row>
    <row r="3577" spans="1:18" ht="60" x14ac:dyDescent="0.25">
      <c r="A3577" s="3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10" t="s">
        <v>8315</v>
      </c>
      <c r="P3577" s="3" t="s">
        <v>8316</v>
      </c>
      <c r="Q3577" s="11">
        <f t="shared" si="110"/>
        <v>42561.783877314811</v>
      </c>
      <c r="R3577" s="3">
        <f t="shared" si="111"/>
        <v>2016</v>
      </c>
    </row>
    <row r="3578" spans="1:18" ht="45" x14ac:dyDescent="0.25">
      <c r="A3578" s="3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10" t="s">
        <v>8315</v>
      </c>
      <c r="P3578" s="3" t="s">
        <v>8316</v>
      </c>
      <c r="Q3578" s="11">
        <f t="shared" si="110"/>
        <v>42649.54923611111</v>
      </c>
      <c r="R3578" s="3">
        <f t="shared" si="111"/>
        <v>2016</v>
      </c>
    </row>
    <row r="3579" spans="1:18" ht="45" x14ac:dyDescent="0.25">
      <c r="A3579" s="3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10" t="s">
        <v>8315</v>
      </c>
      <c r="P3579" s="3" t="s">
        <v>8316</v>
      </c>
      <c r="Q3579" s="11">
        <f t="shared" si="110"/>
        <v>42093.786840277782</v>
      </c>
      <c r="R3579" s="3">
        <f t="shared" si="111"/>
        <v>2015</v>
      </c>
    </row>
    <row r="3580" spans="1:18" ht="45" x14ac:dyDescent="0.25">
      <c r="A3580" s="3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10" t="s">
        <v>8315</v>
      </c>
      <c r="P3580" s="3" t="s">
        <v>8316</v>
      </c>
      <c r="Q3580" s="11">
        <f t="shared" si="110"/>
        <v>42460.733530092592</v>
      </c>
      <c r="R3580" s="3">
        <f t="shared" si="111"/>
        <v>2016</v>
      </c>
    </row>
    <row r="3581" spans="1:18" ht="60" x14ac:dyDescent="0.25">
      <c r="A3581" s="3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10" t="s">
        <v>8315</v>
      </c>
      <c r="P3581" s="3" t="s">
        <v>8316</v>
      </c>
      <c r="Q3581" s="11">
        <f t="shared" si="110"/>
        <v>42430.762222222227</v>
      </c>
      <c r="R3581" s="3">
        <f t="shared" si="111"/>
        <v>2016</v>
      </c>
    </row>
    <row r="3582" spans="1:18" ht="45" x14ac:dyDescent="0.25">
      <c r="A3582" s="3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10" t="s">
        <v>8315</v>
      </c>
      <c r="P3582" s="3" t="s">
        <v>8316</v>
      </c>
      <c r="Q3582" s="11">
        <f t="shared" si="110"/>
        <v>42026.176180555558</v>
      </c>
      <c r="R3582" s="3">
        <f t="shared" si="111"/>
        <v>2015</v>
      </c>
    </row>
    <row r="3583" spans="1:18" ht="60" x14ac:dyDescent="0.25">
      <c r="A3583" s="3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10" t="s">
        <v>8315</v>
      </c>
      <c r="P3583" s="3" t="s">
        <v>8316</v>
      </c>
      <c r="Q3583" s="11">
        <f t="shared" si="110"/>
        <v>41836.471180555556</v>
      </c>
      <c r="R3583" s="3">
        <f t="shared" si="111"/>
        <v>2014</v>
      </c>
    </row>
    <row r="3584" spans="1:18" ht="45" x14ac:dyDescent="0.25">
      <c r="A3584" s="3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10" t="s">
        <v>8315</v>
      </c>
      <c r="P3584" s="3" t="s">
        <v>8316</v>
      </c>
      <c r="Q3584" s="11">
        <f t="shared" si="110"/>
        <v>42451.095856481479</v>
      </c>
      <c r="R3584" s="3">
        <f t="shared" si="111"/>
        <v>2016</v>
      </c>
    </row>
    <row r="3585" spans="1:18" ht="60" x14ac:dyDescent="0.25">
      <c r="A3585" s="3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10" t="s">
        <v>8315</v>
      </c>
      <c r="P3585" s="3" t="s">
        <v>8316</v>
      </c>
      <c r="Q3585" s="11">
        <f t="shared" si="110"/>
        <v>42418.425983796296</v>
      </c>
      <c r="R3585" s="3">
        <f t="shared" si="111"/>
        <v>2016</v>
      </c>
    </row>
    <row r="3586" spans="1:18" ht="90" x14ac:dyDescent="0.25">
      <c r="A3586" s="3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10" t="s">
        <v>8315</v>
      </c>
      <c r="P3586" s="3" t="s">
        <v>8316</v>
      </c>
      <c r="Q3586" s="11">
        <f t="shared" si="110"/>
        <v>42168.316481481481</v>
      </c>
      <c r="R3586" s="3">
        <f t="shared" si="111"/>
        <v>2015</v>
      </c>
    </row>
    <row r="3587" spans="1:18" ht="45" x14ac:dyDescent="0.25">
      <c r="A3587" s="3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10" t="s">
        <v>8315</v>
      </c>
      <c r="P3587" s="3" t="s">
        <v>8316</v>
      </c>
      <c r="Q3587" s="11">
        <f t="shared" ref="Q3587:Q3650" si="112">(((J3587/60)/60)/24)+DATE(1970,1,1)</f>
        <v>41964.716319444444</v>
      </c>
      <c r="R3587" s="3">
        <f t="shared" ref="R3587:R3650" si="113">YEAR(Q3587)</f>
        <v>2014</v>
      </c>
    </row>
    <row r="3588" spans="1:18" ht="30" x14ac:dyDescent="0.25">
      <c r="A3588" s="3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10" t="s">
        <v>8315</v>
      </c>
      <c r="P3588" s="3" t="s">
        <v>8316</v>
      </c>
      <c r="Q3588" s="11">
        <f t="shared" si="112"/>
        <v>42576.697569444441</v>
      </c>
      <c r="R3588" s="3">
        <f t="shared" si="113"/>
        <v>2016</v>
      </c>
    </row>
    <row r="3589" spans="1:18" ht="45" x14ac:dyDescent="0.25">
      <c r="A3589" s="3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10" t="s">
        <v>8315</v>
      </c>
      <c r="P3589" s="3" t="s">
        <v>8316</v>
      </c>
      <c r="Q3589" s="11">
        <f t="shared" si="112"/>
        <v>42503.539976851855</v>
      </c>
      <c r="R3589" s="3">
        <f t="shared" si="113"/>
        <v>2016</v>
      </c>
    </row>
    <row r="3590" spans="1:18" ht="45" x14ac:dyDescent="0.25">
      <c r="A3590" s="3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10" t="s">
        <v>8315</v>
      </c>
      <c r="P3590" s="3" t="s">
        <v>8316</v>
      </c>
      <c r="Q3590" s="11">
        <f t="shared" si="112"/>
        <v>42101.828819444447</v>
      </c>
      <c r="R3590" s="3">
        <f t="shared" si="113"/>
        <v>2015</v>
      </c>
    </row>
    <row r="3591" spans="1:18" ht="45" x14ac:dyDescent="0.25">
      <c r="A3591" s="3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10" t="s">
        <v>8315</v>
      </c>
      <c r="P3591" s="3" t="s">
        <v>8316</v>
      </c>
      <c r="Q3591" s="11">
        <f t="shared" si="112"/>
        <v>42125.647534722222</v>
      </c>
      <c r="R3591" s="3">
        <f t="shared" si="113"/>
        <v>2015</v>
      </c>
    </row>
    <row r="3592" spans="1:18" ht="60" x14ac:dyDescent="0.25">
      <c r="A3592" s="3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10" t="s">
        <v>8315</v>
      </c>
      <c r="P3592" s="3" t="s">
        <v>8316</v>
      </c>
      <c r="Q3592" s="11">
        <f t="shared" si="112"/>
        <v>41902.333726851852</v>
      </c>
      <c r="R3592" s="3">
        <f t="shared" si="113"/>
        <v>2014</v>
      </c>
    </row>
    <row r="3593" spans="1:18" ht="60" x14ac:dyDescent="0.25">
      <c r="A3593" s="3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10" t="s">
        <v>8315</v>
      </c>
      <c r="P3593" s="3" t="s">
        <v>8316</v>
      </c>
      <c r="Q3593" s="11">
        <f t="shared" si="112"/>
        <v>42003.948425925926</v>
      </c>
      <c r="R3593" s="3">
        <f t="shared" si="113"/>
        <v>2014</v>
      </c>
    </row>
    <row r="3594" spans="1:18" ht="45" x14ac:dyDescent="0.25">
      <c r="A3594" s="3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10" t="s">
        <v>8315</v>
      </c>
      <c r="P3594" s="3" t="s">
        <v>8316</v>
      </c>
      <c r="Q3594" s="11">
        <f t="shared" si="112"/>
        <v>41988.829942129625</v>
      </c>
      <c r="R3594" s="3">
        <f t="shared" si="113"/>
        <v>2014</v>
      </c>
    </row>
    <row r="3595" spans="1:18" ht="45" x14ac:dyDescent="0.25">
      <c r="A3595" s="3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10" t="s">
        <v>8315</v>
      </c>
      <c r="P3595" s="3" t="s">
        <v>8316</v>
      </c>
      <c r="Q3595" s="11">
        <f t="shared" si="112"/>
        <v>41974.898599537039</v>
      </c>
      <c r="R3595" s="3">
        <f t="shared" si="113"/>
        <v>2014</v>
      </c>
    </row>
    <row r="3596" spans="1:18" ht="60" x14ac:dyDescent="0.25">
      <c r="A3596" s="3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10" t="s">
        <v>8315</v>
      </c>
      <c r="P3596" s="3" t="s">
        <v>8316</v>
      </c>
      <c r="Q3596" s="11">
        <f t="shared" si="112"/>
        <v>42592.066921296297</v>
      </c>
      <c r="R3596" s="3">
        <f t="shared" si="113"/>
        <v>2016</v>
      </c>
    </row>
    <row r="3597" spans="1:18" ht="30" x14ac:dyDescent="0.25">
      <c r="A3597" s="3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10" t="s">
        <v>8315</v>
      </c>
      <c r="P3597" s="3" t="s">
        <v>8316</v>
      </c>
      <c r="Q3597" s="11">
        <f t="shared" si="112"/>
        <v>42050.008368055554</v>
      </c>
      <c r="R3597" s="3">
        <f t="shared" si="113"/>
        <v>2015</v>
      </c>
    </row>
    <row r="3598" spans="1:18" ht="45" x14ac:dyDescent="0.25">
      <c r="A3598" s="3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10" t="s">
        <v>8315</v>
      </c>
      <c r="P3598" s="3" t="s">
        <v>8316</v>
      </c>
      <c r="Q3598" s="11">
        <f t="shared" si="112"/>
        <v>41856.715069444443</v>
      </c>
      <c r="R3598" s="3">
        <f t="shared" si="113"/>
        <v>2014</v>
      </c>
    </row>
    <row r="3599" spans="1:18" ht="30" x14ac:dyDescent="0.25">
      <c r="A3599" s="3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10" t="s">
        <v>8315</v>
      </c>
      <c r="P3599" s="3" t="s">
        <v>8316</v>
      </c>
      <c r="Q3599" s="11">
        <f t="shared" si="112"/>
        <v>42417.585532407407</v>
      </c>
      <c r="R3599" s="3">
        <f t="shared" si="113"/>
        <v>2016</v>
      </c>
    </row>
    <row r="3600" spans="1:18" ht="45" x14ac:dyDescent="0.25">
      <c r="A3600" s="3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10" t="s">
        <v>8315</v>
      </c>
      <c r="P3600" s="3" t="s">
        <v>8316</v>
      </c>
      <c r="Q3600" s="11">
        <f t="shared" si="112"/>
        <v>41866.79886574074</v>
      </c>
      <c r="R3600" s="3">
        <f t="shared" si="113"/>
        <v>2014</v>
      </c>
    </row>
    <row r="3601" spans="1:18" ht="45" x14ac:dyDescent="0.25">
      <c r="A3601" s="3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10" t="s">
        <v>8315</v>
      </c>
      <c r="P3601" s="3" t="s">
        <v>8316</v>
      </c>
      <c r="Q3601" s="11">
        <f t="shared" si="112"/>
        <v>42220.79487268519</v>
      </c>
      <c r="R3601" s="3">
        <f t="shared" si="113"/>
        <v>2015</v>
      </c>
    </row>
    <row r="3602" spans="1:18" ht="30" x14ac:dyDescent="0.25">
      <c r="A3602" s="3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10" t="s">
        <v>8315</v>
      </c>
      <c r="P3602" s="3" t="s">
        <v>8316</v>
      </c>
      <c r="Q3602" s="11">
        <f t="shared" si="112"/>
        <v>42628.849120370374</v>
      </c>
      <c r="R3602" s="3">
        <f t="shared" si="113"/>
        <v>2016</v>
      </c>
    </row>
    <row r="3603" spans="1:18" ht="45" x14ac:dyDescent="0.25">
      <c r="A3603" s="3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10" t="s">
        <v>8315</v>
      </c>
      <c r="P3603" s="3" t="s">
        <v>8316</v>
      </c>
      <c r="Q3603" s="11">
        <f t="shared" si="112"/>
        <v>41990.99863425926</v>
      </c>
      <c r="R3603" s="3">
        <f t="shared" si="113"/>
        <v>2014</v>
      </c>
    </row>
    <row r="3604" spans="1:18" ht="60" x14ac:dyDescent="0.25">
      <c r="A3604" s="3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10" t="s">
        <v>8315</v>
      </c>
      <c r="P3604" s="3" t="s">
        <v>8316</v>
      </c>
      <c r="Q3604" s="11">
        <f t="shared" si="112"/>
        <v>42447.894432870366</v>
      </c>
      <c r="R3604" s="3">
        <f t="shared" si="113"/>
        <v>2016</v>
      </c>
    </row>
    <row r="3605" spans="1:18" ht="60" x14ac:dyDescent="0.25">
      <c r="A3605" s="3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10" t="s">
        <v>8315</v>
      </c>
      <c r="P3605" s="3" t="s">
        <v>8316</v>
      </c>
      <c r="Q3605" s="11">
        <f t="shared" si="112"/>
        <v>42283.864351851851</v>
      </c>
      <c r="R3605" s="3">
        <f t="shared" si="113"/>
        <v>2015</v>
      </c>
    </row>
    <row r="3606" spans="1:18" ht="60" x14ac:dyDescent="0.25">
      <c r="A3606" s="3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10" t="s">
        <v>8315</v>
      </c>
      <c r="P3606" s="3" t="s">
        <v>8316</v>
      </c>
      <c r="Q3606" s="11">
        <f t="shared" si="112"/>
        <v>42483.015694444446</v>
      </c>
      <c r="R3606" s="3">
        <f t="shared" si="113"/>
        <v>2016</v>
      </c>
    </row>
    <row r="3607" spans="1:18" ht="60" x14ac:dyDescent="0.25">
      <c r="A3607" s="3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10" t="s">
        <v>8315</v>
      </c>
      <c r="P3607" s="3" t="s">
        <v>8316</v>
      </c>
      <c r="Q3607" s="11">
        <f t="shared" si="112"/>
        <v>42383.793124999997</v>
      </c>
      <c r="R3607" s="3">
        <f t="shared" si="113"/>
        <v>2016</v>
      </c>
    </row>
    <row r="3608" spans="1:18" ht="60" x14ac:dyDescent="0.25">
      <c r="A3608" s="3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10" t="s">
        <v>8315</v>
      </c>
      <c r="P3608" s="3" t="s">
        <v>8316</v>
      </c>
      <c r="Q3608" s="11">
        <f t="shared" si="112"/>
        <v>42566.604826388888</v>
      </c>
      <c r="R3608" s="3">
        <f t="shared" si="113"/>
        <v>2016</v>
      </c>
    </row>
    <row r="3609" spans="1:18" ht="30" x14ac:dyDescent="0.25">
      <c r="A3609" s="3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10" t="s">
        <v>8315</v>
      </c>
      <c r="P3609" s="3" t="s">
        <v>8316</v>
      </c>
      <c r="Q3609" s="11">
        <f t="shared" si="112"/>
        <v>42338.963912037041</v>
      </c>
      <c r="R3609" s="3">
        <f t="shared" si="113"/>
        <v>2015</v>
      </c>
    </row>
    <row r="3610" spans="1:18" ht="60" x14ac:dyDescent="0.25">
      <c r="A3610" s="3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10" t="s">
        <v>8315</v>
      </c>
      <c r="P3610" s="3" t="s">
        <v>8316</v>
      </c>
      <c r="Q3610" s="11">
        <f t="shared" si="112"/>
        <v>42506.709375000006</v>
      </c>
      <c r="R3610" s="3">
        <f t="shared" si="113"/>
        <v>2016</v>
      </c>
    </row>
    <row r="3611" spans="1:18" ht="60" x14ac:dyDescent="0.25">
      <c r="A3611" s="3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10" t="s">
        <v>8315</v>
      </c>
      <c r="P3611" s="3" t="s">
        <v>8316</v>
      </c>
      <c r="Q3611" s="11">
        <f t="shared" si="112"/>
        <v>42429.991724537031</v>
      </c>
      <c r="R3611" s="3">
        <f t="shared" si="113"/>
        <v>2016</v>
      </c>
    </row>
    <row r="3612" spans="1:18" ht="45" x14ac:dyDescent="0.25">
      <c r="A3612" s="3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10" t="s">
        <v>8315</v>
      </c>
      <c r="P3612" s="3" t="s">
        <v>8316</v>
      </c>
      <c r="Q3612" s="11">
        <f t="shared" si="112"/>
        <v>42203.432129629626</v>
      </c>
      <c r="R3612" s="3">
        <f t="shared" si="113"/>
        <v>2015</v>
      </c>
    </row>
    <row r="3613" spans="1:18" ht="60" x14ac:dyDescent="0.25">
      <c r="A3613" s="3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10" t="s">
        <v>8315</v>
      </c>
      <c r="P3613" s="3" t="s">
        <v>8316</v>
      </c>
      <c r="Q3613" s="11">
        <f t="shared" si="112"/>
        <v>42072.370381944449</v>
      </c>
      <c r="R3613" s="3">
        <f t="shared" si="113"/>
        <v>2015</v>
      </c>
    </row>
    <row r="3614" spans="1:18" ht="45" x14ac:dyDescent="0.25">
      <c r="A3614" s="3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10" t="s">
        <v>8315</v>
      </c>
      <c r="P3614" s="3" t="s">
        <v>8316</v>
      </c>
      <c r="Q3614" s="11">
        <f t="shared" si="112"/>
        <v>41789.726979166669</v>
      </c>
      <c r="R3614" s="3">
        <f t="shared" si="113"/>
        <v>2014</v>
      </c>
    </row>
    <row r="3615" spans="1:18" ht="45" x14ac:dyDescent="0.25">
      <c r="A3615" s="3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10" t="s">
        <v>8315</v>
      </c>
      <c r="P3615" s="3" t="s">
        <v>8316</v>
      </c>
      <c r="Q3615" s="11">
        <f t="shared" si="112"/>
        <v>41788.58997685185</v>
      </c>
      <c r="R3615" s="3">
        <f t="shared" si="113"/>
        <v>2014</v>
      </c>
    </row>
    <row r="3616" spans="1:18" ht="45" x14ac:dyDescent="0.25">
      <c r="A3616" s="3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10" t="s">
        <v>8315</v>
      </c>
      <c r="P3616" s="3" t="s">
        <v>8316</v>
      </c>
      <c r="Q3616" s="11">
        <f t="shared" si="112"/>
        <v>42144.041851851856</v>
      </c>
      <c r="R3616" s="3">
        <f t="shared" si="113"/>
        <v>2015</v>
      </c>
    </row>
    <row r="3617" spans="1:18" ht="60" x14ac:dyDescent="0.25">
      <c r="A3617" s="3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10" t="s">
        <v>8315</v>
      </c>
      <c r="P3617" s="3" t="s">
        <v>8316</v>
      </c>
      <c r="Q3617" s="11">
        <f t="shared" si="112"/>
        <v>42318.593703703707</v>
      </c>
      <c r="R3617" s="3">
        <f t="shared" si="113"/>
        <v>2015</v>
      </c>
    </row>
    <row r="3618" spans="1:18" ht="60" x14ac:dyDescent="0.25">
      <c r="A3618" s="3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10" t="s">
        <v>8315</v>
      </c>
      <c r="P3618" s="3" t="s">
        <v>8316</v>
      </c>
      <c r="Q3618" s="11">
        <f t="shared" si="112"/>
        <v>42052.949814814812</v>
      </c>
      <c r="R3618" s="3">
        <f t="shared" si="113"/>
        <v>2015</v>
      </c>
    </row>
    <row r="3619" spans="1:18" ht="60" x14ac:dyDescent="0.25">
      <c r="A3619" s="3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10" t="s">
        <v>8315</v>
      </c>
      <c r="P3619" s="3" t="s">
        <v>8316</v>
      </c>
      <c r="Q3619" s="11">
        <f t="shared" si="112"/>
        <v>42779.610289351855</v>
      </c>
      <c r="R3619" s="3">
        <f t="shared" si="113"/>
        <v>2017</v>
      </c>
    </row>
    <row r="3620" spans="1:18" ht="60" x14ac:dyDescent="0.25">
      <c r="A3620" s="3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10" t="s">
        <v>8315</v>
      </c>
      <c r="P3620" s="3" t="s">
        <v>8316</v>
      </c>
      <c r="Q3620" s="11">
        <f t="shared" si="112"/>
        <v>42128.627893518518</v>
      </c>
      <c r="R3620" s="3">
        <f t="shared" si="113"/>
        <v>2015</v>
      </c>
    </row>
    <row r="3621" spans="1:18" ht="60" x14ac:dyDescent="0.25">
      <c r="A3621" s="3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10" t="s">
        <v>8315</v>
      </c>
      <c r="P3621" s="3" t="s">
        <v>8316</v>
      </c>
      <c r="Q3621" s="11">
        <f t="shared" si="112"/>
        <v>42661.132245370376</v>
      </c>
      <c r="R3621" s="3">
        <f t="shared" si="113"/>
        <v>2016</v>
      </c>
    </row>
    <row r="3622" spans="1:18" ht="60" x14ac:dyDescent="0.25">
      <c r="A3622" s="3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10" t="s">
        <v>8315</v>
      </c>
      <c r="P3622" s="3" t="s">
        <v>8316</v>
      </c>
      <c r="Q3622" s="11">
        <f t="shared" si="112"/>
        <v>42037.938206018516</v>
      </c>
      <c r="R3622" s="3">
        <f t="shared" si="113"/>
        <v>2015</v>
      </c>
    </row>
    <row r="3623" spans="1:18" ht="60" x14ac:dyDescent="0.25">
      <c r="A3623" s="3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10" t="s">
        <v>8315</v>
      </c>
      <c r="P3623" s="3" t="s">
        <v>8316</v>
      </c>
      <c r="Q3623" s="11">
        <f t="shared" si="112"/>
        <v>42619.935694444444</v>
      </c>
      <c r="R3623" s="3">
        <f t="shared" si="113"/>
        <v>2016</v>
      </c>
    </row>
    <row r="3624" spans="1:18" ht="30" x14ac:dyDescent="0.25">
      <c r="A3624" s="3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10" t="s">
        <v>8315</v>
      </c>
      <c r="P3624" s="3" t="s">
        <v>8316</v>
      </c>
      <c r="Q3624" s="11">
        <f t="shared" si="112"/>
        <v>41877.221886574072</v>
      </c>
      <c r="R3624" s="3">
        <f t="shared" si="113"/>
        <v>2014</v>
      </c>
    </row>
    <row r="3625" spans="1:18" ht="45" x14ac:dyDescent="0.25">
      <c r="A3625" s="3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10" t="s">
        <v>8315</v>
      </c>
      <c r="P3625" s="3" t="s">
        <v>8316</v>
      </c>
      <c r="Q3625" s="11">
        <f t="shared" si="112"/>
        <v>41828.736921296295</v>
      </c>
      <c r="R3625" s="3">
        <f t="shared" si="113"/>
        <v>2014</v>
      </c>
    </row>
    <row r="3626" spans="1:18" ht="75" x14ac:dyDescent="0.25">
      <c r="A3626" s="3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10" t="s">
        <v>8315</v>
      </c>
      <c r="P3626" s="3" t="s">
        <v>8316</v>
      </c>
      <c r="Q3626" s="11">
        <f t="shared" si="112"/>
        <v>42545.774189814809</v>
      </c>
      <c r="R3626" s="3">
        <f t="shared" si="113"/>
        <v>2016</v>
      </c>
    </row>
    <row r="3627" spans="1:18" ht="60" x14ac:dyDescent="0.25">
      <c r="A3627" s="3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10" t="s">
        <v>8315</v>
      </c>
      <c r="P3627" s="3" t="s">
        <v>8316</v>
      </c>
      <c r="Q3627" s="11">
        <f t="shared" si="112"/>
        <v>42157.652511574073</v>
      </c>
      <c r="R3627" s="3">
        <f t="shared" si="113"/>
        <v>2015</v>
      </c>
    </row>
    <row r="3628" spans="1:18" ht="60" x14ac:dyDescent="0.25">
      <c r="A3628" s="3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10" t="s">
        <v>8315</v>
      </c>
      <c r="P3628" s="3" t="s">
        <v>8316</v>
      </c>
      <c r="Q3628" s="11">
        <f t="shared" si="112"/>
        <v>41846.667326388888</v>
      </c>
      <c r="R3628" s="3">
        <f t="shared" si="113"/>
        <v>2014</v>
      </c>
    </row>
    <row r="3629" spans="1:18" ht="60" x14ac:dyDescent="0.25">
      <c r="A3629" s="3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10" t="s">
        <v>8315</v>
      </c>
      <c r="P3629" s="3" t="s">
        <v>8316</v>
      </c>
      <c r="Q3629" s="11">
        <f t="shared" si="112"/>
        <v>42460.741747685184</v>
      </c>
      <c r="R3629" s="3">
        <f t="shared" si="113"/>
        <v>2016</v>
      </c>
    </row>
    <row r="3630" spans="1:18" ht="60" x14ac:dyDescent="0.25">
      <c r="A3630" s="3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10" t="s">
        <v>8315</v>
      </c>
      <c r="P3630" s="3" t="s">
        <v>8357</v>
      </c>
      <c r="Q3630" s="11">
        <f t="shared" si="112"/>
        <v>42291.833287037036</v>
      </c>
      <c r="R3630" s="3">
        <f t="shared" si="113"/>
        <v>2015</v>
      </c>
    </row>
    <row r="3631" spans="1:18" ht="60" x14ac:dyDescent="0.25">
      <c r="A3631" s="3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10" t="s">
        <v>8315</v>
      </c>
      <c r="P3631" s="3" t="s">
        <v>8357</v>
      </c>
      <c r="Q3631" s="11">
        <f t="shared" si="112"/>
        <v>42437.094490740739</v>
      </c>
      <c r="R3631" s="3">
        <f t="shared" si="113"/>
        <v>2016</v>
      </c>
    </row>
    <row r="3632" spans="1:18" ht="60" x14ac:dyDescent="0.25">
      <c r="A3632" s="3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10" t="s">
        <v>8315</v>
      </c>
      <c r="P3632" s="3" t="s">
        <v>8357</v>
      </c>
      <c r="Q3632" s="11">
        <f t="shared" si="112"/>
        <v>41942.84710648148</v>
      </c>
      <c r="R3632" s="3">
        <f t="shared" si="113"/>
        <v>2014</v>
      </c>
    </row>
    <row r="3633" spans="1:18" ht="60" x14ac:dyDescent="0.25">
      <c r="A3633" s="3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10" t="s">
        <v>8315</v>
      </c>
      <c r="P3633" s="3" t="s">
        <v>8357</v>
      </c>
      <c r="Q3633" s="11">
        <f t="shared" si="112"/>
        <v>41880.753437499996</v>
      </c>
      <c r="R3633" s="3">
        <f t="shared" si="113"/>
        <v>2014</v>
      </c>
    </row>
    <row r="3634" spans="1:18" ht="60" x14ac:dyDescent="0.25">
      <c r="A3634" s="3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10" t="s">
        <v>8315</v>
      </c>
      <c r="P3634" s="3" t="s">
        <v>8357</v>
      </c>
      <c r="Q3634" s="11">
        <f t="shared" si="112"/>
        <v>41946.936909722222</v>
      </c>
      <c r="R3634" s="3">
        <f t="shared" si="113"/>
        <v>2014</v>
      </c>
    </row>
    <row r="3635" spans="1:18" ht="45" x14ac:dyDescent="0.25">
      <c r="A3635" s="3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10" t="s">
        <v>8315</v>
      </c>
      <c r="P3635" s="3" t="s">
        <v>8357</v>
      </c>
      <c r="Q3635" s="11">
        <f t="shared" si="112"/>
        <v>42649.623460648145</v>
      </c>
      <c r="R3635" s="3">
        <f t="shared" si="113"/>
        <v>2016</v>
      </c>
    </row>
    <row r="3636" spans="1:18" ht="60" x14ac:dyDescent="0.25">
      <c r="A3636" s="3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10" t="s">
        <v>8315</v>
      </c>
      <c r="P3636" s="3" t="s">
        <v>8357</v>
      </c>
      <c r="Q3636" s="11">
        <f t="shared" si="112"/>
        <v>42701.166365740741</v>
      </c>
      <c r="R3636" s="3">
        <f t="shared" si="113"/>
        <v>2016</v>
      </c>
    </row>
    <row r="3637" spans="1:18" ht="30" x14ac:dyDescent="0.25">
      <c r="A3637" s="3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10" t="s">
        <v>8315</v>
      </c>
      <c r="P3637" s="3" t="s">
        <v>8357</v>
      </c>
      <c r="Q3637" s="11">
        <f t="shared" si="112"/>
        <v>42450.88282407407</v>
      </c>
      <c r="R3637" s="3">
        <f t="shared" si="113"/>
        <v>2016</v>
      </c>
    </row>
    <row r="3638" spans="1:18" ht="45" x14ac:dyDescent="0.25">
      <c r="A3638" s="3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10" t="s">
        <v>8315</v>
      </c>
      <c r="P3638" s="3" t="s">
        <v>8357</v>
      </c>
      <c r="Q3638" s="11">
        <f t="shared" si="112"/>
        <v>42226.694780092599</v>
      </c>
      <c r="R3638" s="3">
        <f t="shared" si="113"/>
        <v>2015</v>
      </c>
    </row>
    <row r="3639" spans="1:18" ht="60" x14ac:dyDescent="0.25">
      <c r="A3639" s="3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10" t="s">
        <v>8315</v>
      </c>
      <c r="P3639" s="3" t="s">
        <v>8357</v>
      </c>
      <c r="Q3639" s="11">
        <f t="shared" si="112"/>
        <v>41975.700636574074</v>
      </c>
      <c r="R3639" s="3">
        <f t="shared" si="113"/>
        <v>2014</v>
      </c>
    </row>
    <row r="3640" spans="1:18" ht="30" x14ac:dyDescent="0.25">
      <c r="A3640" s="3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10" t="s">
        <v>8315</v>
      </c>
      <c r="P3640" s="3" t="s">
        <v>8357</v>
      </c>
      <c r="Q3640" s="11">
        <f t="shared" si="112"/>
        <v>42053.672824074078</v>
      </c>
      <c r="R3640" s="3">
        <f t="shared" si="113"/>
        <v>2015</v>
      </c>
    </row>
    <row r="3641" spans="1:18" ht="60" x14ac:dyDescent="0.25">
      <c r="A3641" s="3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10" t="s">
        <v>8315</v>
      </c>
      <c r="P3641" s="3" t="s">
        <v>8357</v>
      </c>
      <c r="Q3641" s="11">
        <f t="shared" si="112"/>
        <v>42590.677152777775</v>
      </c>
      <c r="R3641" s="3">
        <f t="shared" si="113"/>
        <v>2016</v>
      </c>
    </row>
    <row r="3642" spans="1:18" ht="75" x14ac:dyDescent="0.25">
      <c r="A3642" s="3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10" t="s">
        <v>8315</v>
      </c>
      <c r="P3642" s="3" t="s">
        <v>8357</v>
      </c>
      <c r="Q3642" s="11">
        <f t="shared" si="112"/>
        <v>42104.781597222223</v>
      </c>
      <c r="R3642" s="3">
        <f t="shared" si="113"/>
        <v>2015</v>
      </c>
    </row>
    <row r="3643" spans="1:18" ht="60" x14ac:dyDescent="0.25">
      <c r="A3643" s="3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10" t="s">
        <v>8315</v>
      </c>
      <c r="P3643" s="3" t="s">
        <v>8357</v>
      </c>
      <c r="Q3643" s="11">
        <f t="shared" si="112"/>
        <v>41899.627071759263</v>
      </c>
      <c r="R3643" s="3">
        <f t="shared" si="113"/>
        <v>2014</v>
      </c>
    </row>
    <row r="3644" spans="1:18" ht="60" x14ac:dyDescent="0.25">
      <c r="A3644" s="3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10" t="s">
        <v>8315</v>
      </c>
      <c r="P3644" s="3" t="s">
        <v>8357</v>
      </c>
      <c r="Q3644" s="11">
        <f t="shared" si="112"/>
        <v>42297.816284722227</v>
      </c>
      <c r="R3644" s="3">
        <f t="shared" si="113"/>
        <v>2015</v>
      </c>
    </row>
    <row r="3645" spans="1:18" ht="45" x14ac:dyDescent="0.25">
      <c r="A3645" s="3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10" t="s">
        <v>8315</v>
      </c>
      <c r="P3645" s="3" t="s">
        <v>8357</v>
      </c>
      <c r="Q3645" s="11">
        <f t="shared" si="112"/>
        <v>42285.143969907411</v>
      </c>
      <c r="R3645" s="3">
        <f t="shared" si="113"/>
        <v>2015</v>
      </c>
    </row>
    <row r="3646" spans="1:18" ht="45" x14ac:dyDescent="0.25">
      <c r="A3646" s="3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10" t="s">
        <v>8315</v>
      </c>
      <c r="P3646" s="3" t="s">
        <v>8357</v>
      </c>
      <c r="Q3646" s="11">
        <f t="shared" si="112"/>
        <v>42409.241747685184</v>
      </c>
      <c r="R3646" s="3">
        <f t="shared" si="113"/>
        <v>2016</v>
      </c>
    </row>
    <row r="3647" spans="1:18" ht="60" x14ac:dyDescent="0.25">
      <c r="A3647" s="3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10" t="s">
        <v>8315</v>
      </c>
      <c r="P3647" s="3" t="s">
        <v>8357</v>
      </c>
      <c r="Q3647" s="11">
        <f t="shared" si="112"/>
        <v>42665.970347222217</v>
      </c>
      <c r="R3647" s="3">
        <f t="shared" si="113"/>
        <v>2016</v>
      </c>
    </row>
    <row r="3648" spans="1:18" ht="45" x14ac:dyDescent="0.25">
      <c r="A3648" s="3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10" t="s">
        <v>8315</v>
      </c>
      <c r="P3648" s="3" t="s">
        <v>8357</v>
      </c>
      <c r="Q3648" s="11">
        <f t="shared" si="112"/>
        <v>42140.421319444446</v>
      </c>
      <c r="R3648" s="3">
        <f t="shared" si="113"/>
        <v>2015</v>
      </c>
    </row>
    <row r="3649" spans="1:18" ht="60" x14ac:dyDescent="0.25">
      <c r="A3649" s="3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10" t="s">
        <v>8315</v>
      </c>
      <c r="P3649" s="3" t="s">
        <v>8357</v>
      </c>
      <c r="Q3649" s="11">
        <f t="shared" si="112"/>
        <v>42598.749155092592</v>
      </c>
      <c r="R3649" s="3">
        <f t="shared" si="113"/>
        <v>2016</v>
      </c>
    </row>
    <row r="3650" spans="1:18" ht="30" x14ac:dyDescent="0.25">
      <c r="A3650" s="3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10" t="s">
        <v>8315</v>
      </c>
      <c r="P3650" s="3" t="s">
        <v>8316</v>
      </c>
      <c r="Q3650" s="11">
        <f t="shared" si="112"/>
        <v>41887.292187500003</v>
      </c>
      <c r="R3650" s="3">
        <f t="shared" si="113"/>
        <v>2014</v>
      </c>
    </row>
    <row r="3651" spans="1:18" ht="45" x14ac:dyDescent="0.25">
      <c r="A3651" s="3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10" t="s">
        <v>8315</v>
      </c>
      <c r="P3651" s="3" t="s">
        <v>8316</v>
      </c>
      <c r="Q3651" s="11">
        <f t="shared" ref="Q3651:Q3714" si="114">(((J3651/60)/60)/24)+DATE(1970,1,1)</f>
        <v>41780.712893518517</v>
      </c>
      <c r="R3651" s="3">
        <f t="shared" ref="R3651:R3714" si="115">YEAR(Q3651)</f>
        <v>2014</v>
      </c>
    </row>
    <row r="3652" spans="1:18" ht="60" x14ac:dyDescent="0.25">
      <c r="A3652" s="3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10" t="s">
        <v>8315</v>
      </c>
      <c r="P3652" s="3" t="s">
        <v>8316</v>
      </c>
      <c r="Q3652" s="11">
        <f t="shared" si="114"/>
        <v>42381.478981481487</v>
      </c>
      <c r="R3652" s="3">
        <f t="shared" si="115"/>
        <v>2016</v>
      </c>
    </row>
    <row r="3653" spans="1:18" ht="45" x14ac:dyDescent="0.25">
      <c r="A3653" s="3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10" t="s">
        <v>8315</v>
      </c>
      <c r="P3653" s="3" t="s">
        <v>8316</v>
      </c>
      <c r="Q3653" s="11">
        <f t="shared" si="114"/>
        <v>41828.646319444444</v>
      </c>
      <c r="R3653" s="3">
        <f t="shared" si="115"/>
        <v>2014</v>
      </c>
    </row>
    <row r="3654" spans="1:18" ht="60" x14ac:dyDescent="0.25">
      <c r="A3654" s="3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10" t="s">
        <v>8315</v>
      </c>
      <c r="P3654" s="3" t="s">
        <v>8316</v>
      </c>
      <c r="Q3654" s="11">
        <f t="shared" si="114"/>
        <v>42596.644699074073</v>
      </c>
      <c r="R3654" s="3">
        <f t="shared" si="115"/>
        <v>2016</v>
      </c>
    </row>
    <row r="3655" spans="1:18" ht="60" x14ac:dyDescent="0.25">
      <c r="A3655" s="3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10" t="s">
        <v>8315</v>
      </c>
      <c r="P3655" s="3" t="s">
        <v>8316</v>
      </c>
      <c r="Q3655" s="11">
        <f t="shared" si="114"/>
        <v>42191.363506944443</v>
      </c>
      <c r="R3655" s="3">
        <f t="shared" si="115"/>
        <v>2015</v>
      </c>
    </row>
    <row r="3656" spans="1:18" ht="60" x14ac:dyDescent="0.25">
      <c r="A3656" s="3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10" t="s">
        <v>8315</v>
      </c>
      <c r="P3656" s="3" t="s">
        <v>8316</v>
      </c>
      <c r="Q3656" s="11">
        <f t="shared" si="114"/>
        <v>42440.416504629626</v>
      </c>
      <c r="R3656" s="3">
        <f t="shared" si="115"/>
        <v>2016</v>
      </c>
    </row>
    <row r="3657" spans="1:18" ht="60" x14ac:dyDescent="0.25">
      <c r="A3657" s="3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10" t="s">
        <v>8315</v>
      </c>
      <c r="P3657" s="3" t="s">
        <v>8316</v>
      </c>
      <c r="Q3657" s="11">
        <f t="shared" si="114"/>
        <v>42173.803217592591</v>
      </c>
      <c r="R3657" s="3">
        <f t="shared" si="115"/>
        <v>2015</v>
      </c>
    </row>
    <row r="3658" spans="1:18" ht="60" x14ac:dyDescent="0.25">
      <c r="A3658" s="3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10" t="s">
        <v>8315</v>
      </c>
      <c r="P3658" s="3" t="s">
        <v>8316</v>
      </c>
      <c r="Q3658" s="11">
        <f t="shared" si="114"/>
        <v>42737.910138888896</v>
      </c>
      <c r="R3658" s="3">
        <f t="shared" si="115"/>
        <v>2017</v>
      </c>
    </row>
    <row r="3659" spans="1:18" ht="60" x14ac:dyDescent="0.25">
      <c r="A3659" s="3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10" t="s">
        <v>8315</v>
      </c>
      <c r="P3659" s="3" t="s">
        <v>8316</v>
      </c>
      <c r="Q3659" s="11">
        <f t="shared" si="114"/>
        <v>42499.629849537043</v>
      </c>
      <c r="R3659" s="3">
        <f t="shared" si="115"/>
        <v>2016</v>
      </c>
    </row>
    <row r="3660" spans="1:18" ht="30" x14ac:dyDescent="0.25">
      <c r="A3660" s="3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10" t="s">
        <v>8315</v>
      </c>
      <c r="P3660" s="3" t="s">
        <v>8316</v>
      </c>
      <c r="Q3660" s="11">
        <f t="shared" si="114"/>
        <v>41775.858564814815</v>
      </c>
      <c r="R3660" s="3">
        <f t="shared" si="115"/>
        <v>2014</v>
      </c>
    </row>
    <row r="3661" spans="1:18" ht="45" x14ac:dyDescent="0.25">
      <c r="A3661" s="3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10" t="s">
        <v>8315</v>
      </c>
      <c r="P3661" s="3" t="s">
        <v>8316</v>
      </c>
      <c r="Q3661" s="11">
        <f t="shared" si="114"/>
        <v>42055.277199074073</v>
      </c>
      <c r="R3661" s="3">
        <f t="shared" si="115"/>
        <v>2015</v>
      </c>
    </row>
    <row r="3662" spans="1:18" ht="60" x14ac:dyDescent="0.25">
      <c r="A3662" s="3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10" t="s">
        <v>8315</v>
      </c>
      <c r="P3662" s="3" t="s">
        <v>8316</v>
      </c>
      <c r="Q3662" s="11">
        <f t="shared" si="114"/>
        <v>41971.881076388891</v>
      </c>
      <c r="R3662" s="3">
        <f t="shared" si="115"/>
        <v>2014</v>
      </c>
    </row>
    <row r="3663" spans="1:18" ht="60" x14ac:dyDescent="0.25">
      <c r="A3663" s="3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10" t="s">
        <v>8315</v>
      </c>
      <c r="P3663" s="3" t="s">
        <v>8316</v>
      </c>
      <c r="Q3663" s="11">
        <f t="shared" si="114"/>
        <v>42447.896666666667</v>
      </c>
      <c r="R3663" s="3">
        <f t="shared" si="115"/>
        <v>2016</v>
      </c>
    </row>
    <row r="3664" spans="1:18" ht="60" x14ac:dyDescent="0.25">
      <c r="A3664" s="3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10" t="s">
        <v>8315</v>
      </c>
      <c r="P3664" s="3" t="s">
        <v>8316</v>
      </c>
      <c r="Q3664" s="11">
        <f t="shared" si="114"/>
        <v>42064.220069444447</v>
      </c>
      <c r="R3664" s="3">
        <f t="shared" si="115"/>
        <v>2015</v>
      </c>
    </row>
    <row r="3665" spans="1:18" ht="60" x14ac:dyDescent="0.25">
      <c r="A3665" s="3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10" t="s">
        <v>8315</v>
      </c>
      <c r="P3665" s="3" t="s">
        <v>8316</v>
      </c>
      <c r="Q3665" s="11">
        <f t="shared" si="114"/>
        <v>42665.451736111107</v>
      </c>
      <c r="R3665" s="3">
        <f t="shared" si="115"/>
        <v>2016</v>
      </c>
    </row>
    <row r="3666" spans="1:18" ht="60" x14ac:dyDescent="0.25">
      <c r="A3666" s="3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10" t="s">
        <v>8315</v>
      </c>
      <c r="P3666" s="3" t="s">
        <v>8316</v>
      </c>
      <c r="Q3666" s="11">
        <f t="shared" si="114"/>
        <v>42523.248715277776</v>
      </c>
      <c r="R3666" s="3">
        <f t="shared" si="115"/>
        <v>2016</v>
      </c>
    </row>
    <row r="3667" spans="1:18" ht="60" x14ac:dyDescent="0.25">
      <c r="A3667" s="3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10" t="s">
        <v>8315</v>
      </c>
      <c r="P3667" s="3" t="s">
        <v>8316</v>
      </c>
      <c r="Q3667" s="11">
        <f t="shared" si="114"/>
        <v>42294.808124999996</v>
      </c>
      <c r="R3667" s="3">
        <f t="shared" si="115"/>
        <v>2015</v>
      </c>
    </row>
    <row r="3668" spans="1:18" ht="30" x14ac:dyDescent="0.25">
      <c r="A3668" s="3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10" t="s">
        <v>8315</v>
      </c>
      <c r="P3668" s="3" t="s">
        <v>8316</v>
      </c>
      <c r="Q3668" s="11">
        <f t="shared" si="114"/>
        <v>41822.90488425926</v>
      </c>
      <c r="R3668" s="3">
        <f t="shared" si="115"/>
        <v>2014</v>
      </c>
    </row>
    <row r="3669" spans="1:18" ht="60" x14ac:dyDescent="0.25">
      <c r="A3669" s="3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10" t="s">
        <v>8315</v>
      </c>
      <c r="P3669" s="3" t="s">
        <v>8316</v>
      </c>
      <c r="Q3669" s="11">
        <f t="shared" si="114"/>
        <v>42173.970127314817</v>
      </c>
      <c r="R3669" s="3">
        <f t="shared" si="115"/>
        <v>2015</v>
      </c>
    </row>
    <row r="3670" spans="1:18" ht="60" x14ac:dyDescent="0.25">
      <c r="A3670" s="3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10" t="s">
        <v>8315</v>
      </c>
      <c r="P3670" s="3" t="s">
        <v>8316</v>
      </c>
      <c r="Q3670" s="11">
        <f t="shared" si="114"/>
        <v>42185.556157407409</v>
      </c>
      <c r="R3670" s="3">
        <f t="shared" si="115"/>
        <v>2015</v>
      </c>
    </row>
    <row r="3671" spans="1:18" ht="60" x14ac:dyDescent="0.25">
      <c r="A3671" s="3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10" t="s">
        <v>8315</v>
      </c>
      <c r="P3671" s="3" t="s">
        <v>8316</v>
      </c>
      <c r="Q3671" s="11">
        <f t="shared" si="114"/>
        <v>42136.675196759257</v>
      </c>
      <c r="R3671" s="3">
        <f t="shared" si="115"/>
        <v>2015</v>
      </c>
    </row>
    <row r="3672" spans="1:18" ht="60" x14ac:dyDescent="0.25">
      <c r="A3672" s="3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10" t="s">
        <v>8315</v>
      </c>
      <c r="P3672" s="3" t="s">
        <v>8316</v>
      </c>
      <c r="Q3672" s="11">
        <f t="shared" si="114"/>
        <v>42142.514016203699</v>
      </c>
      <c r="R3672" s="3">
        <f t="shared" si="115"/>
        <v>2015</v>
      </c>
    </row>
    <row r="3673" spans="1:18" ht="60" x14ac:dyDescent="0.25">
      <c r="A3673" s="3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10" t="s">
        <v>8315</v>
      </c>
      <c r="P3673" s="3" t="s">
        <v>8316</v>
      </c>
      <c r="Q3673" s="11">
        <f t="shared" si="114"/>
        <v>41820.62809027778</v>
      </c>
      <c r="R3673" s="3">
        <f t="shared" si="115"/>
        <v>2014</v>
      </c>
    </row>
    <row r="3674" spans="1:18" ht="60" x14ac:dyDescent="0.25">
      <c r="A3674" s="3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10" t="s">
        <v>8315</v>
      </c>
      <c r="P3674" s="3" t="s">
        <v>8316</v>
      </c>
      <c r="Q3674" s="11">
        <f t="shared" si="114"/>
        <v>41878.946574074071</v>
      </c>
      <c r="R3674" s="3">
        <f t="shared" si="115"/>
        <v>2014</v>
      </c>
    </row>
    <row r="3675" spans="1:18" ht="45" x14ac:dyDescent="0.25">
      <c r="A3675" s="3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10" t="s">
        <v>8315</v>
      </c>
      <c r="P3675" s="3" t="s">
        <v>8316</v>
      </c>
      <c r="Q3675" s="11">
        <f t="shared" si="114"/>
        <v>41914.295104166667</v>
      </c>
      <c r="R3675" s="3">
        <f t="shared" si="115"/>
        <v>2014</v>
      </c>
    </row>
    <row r="3676" spans="1:18" ht="60" x14ac:dyDescent="0.25">
      <c r="A3676" s="3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10" t="s">
        <v>8315</v>
      </c>
      <c r="P3676" s="3" t="s">
        <v>8316</v>
      </c>
      <c r="Q3676" s="11">
        <f t="shared" si="114"/>
        <v>42556.873020833329</v>
      </c>
      <c r="R3676" s="3">
        <f t="shared" si="115"/>
        <v>2016</v>
      </c>
    </row>
    <row r="3677" spans="1:18" ht="60" x14ac:dyDescent="0.25">
      <c r="A3677" s="3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10" t="s">
        <v>8315</v>
      </c>
      <c r="P3677" s="3" t="s">
        <v>8316</v>
      </c>
      <c r="Q3677" s="11">
        <f t="shared" si="114"/>
        <v>42493.597013888888</v>
      </c>
      <c r="R3677" s="3">
        <f t="shared" si="115"/>
        <v>2016</v>
      </c>
    </row>
    <row r="3678" spans="1:18" ht="60" x14ac:dyDescent="0.25">
      <c r="A3678" s="3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10" t="s">
        <v>8315</v>
      </c>
      <c r="P3678" s="3" t="s">
        <v>8316</v>
      </c>
      <c r="Q3678" s="11">
        <f t="shared" si="114"/>
        <v>41876.815787037034</v>
      </c>
      <c r="R3678" s="3">
        <f t="shared" si="115"/>
        <v>2014</v>
      </c>
    </row>
    <row r="3679" spans="1:18" ht="45" x14ac:dyDescent="0.25">
      <c r="A3679" s="3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10" t="s">
        <v>8315</v>
      </c>
      <c r="P3679" s="3" t="s">
        <v>8316</v>
      </c>
      <c r="Q3679" s="11">
        <f t="shared" si="114"/>
        <v>41802.574282407404</v>
      </c>
      <c r="R3679" s="3">
        <f t="shared" si="115"/>
        <v>2014</v>
      </c>
    </row>
    <row r="3680" spans="1:18" ht="45" x14ac:dyDescent="0.25">
      <c r="A3680" s="3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10" t="s">
        <v>8315</v>
      </c>
      <c r="P3680" s="3" t="s">
        <v>8316</v>
      </c>
      <c r="Q3680" s="11">
        <f t="shared" si="114"/>
        <v>42120.531226851846</v>
      </c>
      <c r="R3680" s="3">
        <f t="shared" si="115"/>
        <v>2015</v>
      </c>
    </row>
    <row r="3681" spans="1:18" ht="60" x14ac:dyDescent="0.25">
      <c r="A3681" s="3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10" t="s">
        <v>8315</v>
      </c>
      <c r="P3681" s="3" t="s">
        <v>8316</v>
      </c>
      <c r="Q3681" s="11">
        <f t="shared" si="114"/>
        <v>41786.761354166665</v>
      </c>
      <c r="R3681" s="3">
        <f t="shared" si="115"/>
        <v>2014</v>
      </c>
    </row>
    <row r="3682" spans="1:18" ht="45" x14ac:dyDescent="0.25">
      <c r="A3682" s="3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10" t="s">
        <v>8315</v>
      </c>
      <c r="P3682" s="3" t="s">
        <v>8316</v>
      </c>
      <c r="Q3682" s="11">
        <f t="shared" si="114"/>
        <v>42627.454097222217</v>
      </c>
      <c r="R3682" s="3">
        <f t="shared" si="115"/>
        <v>2016</v>
      </c>
    </row>
    <row r="3683" spans="1:18" ht="60" x14ac:dyDescent="0.25">
      <c r="A3683" s="3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10" t="s">
        <v>8315</v>
      </c>
      <c r="P3683" s="3" t="s">
        <v>8316</v>
      </c>
      <c r="Q3683" s="11">
        <f t="shared" si="114"/>
        <v>42374.651504629626</v>
      </c>
      <c r="R3683" s="3">
        <f t="shared" si="115"/>
        <v>2016</v>
      </c>
    </row>
    <row r="3684" spans="1:18" ht="45" x14ac:dyDescent="0.25">
      <c r="A3684" s="3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10" t="s">
        <v>8315</v>
      </c>
      <c r="P3684" s="3" t="s">
        <v>8316</v>
      </c>
      <c r="Q3684" s="11">
        <f t="shared" si="114"/>
        <v>41772.685393518521</v>
      </c>
      <c r="R3684" s="3">
        <f t="shared" si="115"/>
        <v>2014</v>
      </c>
    </row>
    <row r="3685" spans="1:18" ht="45" x14ac:dyDescent="0.25">
      <c r="A3685" s="3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10" t="s">
        <v>8315</v>
      </c>
      <c r="P3685" s="3" t="s">
        <v>8316</v>
      </c>
      <c r="Q3685" s="11">
        <f t="shared" si="114"/>
        <v>42633.116851851853</v>
      </c>
      <c r="R3685" s="3">
        <f t="shared" si="115"/>
        <v>2016</v>
      </c>
    </row>
    <row r="3686" spans="1:18" ht="60" x14ac:dyDescent="0.25">
      <c r="A3686" s="3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10" t="s">
        <v>8315</v>
      </c>
      <c r="P3686" s="3" t="s">
        <v>8316</v>
      </c>
      <c r="Q3686" s="11">
        <f t="shared" si="114"/>
        <v>42219.180393518516</v>
      </c>
      <c r="R3686" s="3">
        <f t="shared" si="115"/>
        <v>2015</v>
      </c>
    </row>
    <row r="3687" spans="1:18" ht="45" x14ac:dyDescent="0.25">
      <c r="A3687" s="3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10" t="s">
        <v>8315</v>
      </c>
      <c r="P3687" s="3" t="s">
        <v>8316</v>
      </c>
      <c r="Q3687" s="11">
        <f t="shared" si="114"/>
        <v>41753.593275462961</v>
      </c>
      <c r="R3687" s="3">
        <f t="shared" si="115"/>
        <v>2014</v>
      </c>
    </row>
    <row r="3688" spans="1:18" ht="45" x14ac:dyDescent="0.25">
      <c r="A3688" s="3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10" t="s">
        <v>8315</v>
      </c>
      <c r="P3688" s="3" t="s">
        <v>8316</v>
      </c>
      <c r="Q3688" s="11">
        <f t="shared" si="114"/>
        <v>42230.662731481483</v>
      </c>
      <c r="R3688" s="3">
        <f t="shared" si="115"/>
        <v>2015</v>
      </c>
    </row>
    <row r="3689" spans="1:18" ht="60" x14ac:dyDescent="0.25">
      <c r="A3689" s="3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10" t="s">
        <v>8315</v>
      </c>
      <c r="P3689" s="3" t="s">
        <v>8316</v>
      </c>
      <c r="Q3689" s="11">
        <f t="shared" si="114"/>
        <v>41787.218229166669</v>
      </c>
      <c r="R3689" s="3">
        <f t="shared" si="115"/>
        <v>2014</v>
      </c>
    </row>
    <row r="3690" spans="1:18" ht="60" x14ac:dyDescent="0.25">
      <c r="A3690" s="3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10" t="s">
        <v>8315</v>
      </c>
      <c r="P3690" s="3" t="s">
        <v>8316</v>
      </c>
      <c r="Q3690" s="11">
        <f t="shared" si="114"/>
        <v>41829.787083333329</v>
      </c>
      <c r="R3690" s="3">
        <f t="shared" si="115"/>
        <v>2014</v>
      </c>
    </row>
    <row r="3691" spans="1:18" ht="60" x14ac:dyDescent="0.25">
      <c r="A3691" s="3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10" t="s">
        <v>8315</v>
      </c>
      <c r="P3691" s="3" t="s">
        <v>8316</v>
      </c>
      <c r="Q3691" s="11">
        <f t="shared" si="114"/>
        <v>42147.826840277776</v>
      </c>
      <c r="R3691" s="3">
        <f t="shared" si="115"/>
        <v>2015</v>
      </c>
    </row>
    <row r="3692" spans="1:18" ht="60" x14ac:dyDescent="0.25">
      <c r="A3692" s="3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10" t="s">
        <v>8315</v>
      </c>
      <c r="P3692" s="3" t="s">
        <v>8316</v>
      </c>
      <c r="Q3692" s="11">
        <f t="shared" si="114"/>
        <v>41940.598182870373</v>
      </c>
      <c r="R3692" s="3">
        <f t="shared" si="115"/>
        <v>2014</v>
      </c>
    </row>
    <row r="3693" spans="1:18" ht="30" x14ac:dyDescent="0.25">
      <c r="A3693" s="3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10" t="s">
        <v>8315</v>
      </c>
      <c r="P3693" s="3" t="s">
        <v>8316</v>
      </c>
      <c r="Q3693" s="11">
        <f t="shared" si="114"/>
        <v>42020.700567129628</v>
      </c>
      <c r="R3693" s="3">
        <f t="shared" si="115"/>
        <v>2015</v>
      </c>
    </row>
    <row r="3694" spans="1:18" ht="30" x14ac:dyDescent="0.25">
      <c r="A3694" s="3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10" t="s">
        <v>8315</v>
      </c>
      <c r="P3694" s="3" t="s">
        <v>8316</v>
      </c>
      <c r="Q3694" s="11">
        <f t="shared" si="114"/>
        <v>41891.96503472222</v>
      </c>
      <c r="R3694" s="3">
        <f t="shared" si="115"/>
        <v>2014</v>
      </c>
    </row>
    <row r="3695" spans="1:18" ht="60" x14ac:dyDescent="0.25">
      <c r="A3695" s="3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10" t="s">
        <v>8315</v>
      </c>
      <c r="P3695" s="3" t="s">
        <v>8316</v>
      </c>
      <c r="Q3695" s="11">
        <f t="shared" si="114"/>
        <v>42309.191307870366</v>
      </c>
      <c r="R3695" s="3">
        <f t="shared" si="115"/>
        <v>2015</v>
      </c>
    </row>
    <row r="3696" spans="1:18" ht="60" x14ac:dyDescent="0.25">
      <c r="A3696" s="3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10" t="s">
        <v>8315</v>
      </c>
      <c r="P3696" s="3" t="s">
        <v>8316</v>
      </c>
      <c r="Q3696" s="11">
        <f t="shared" si="114"/>
        <v>42490.133877314816</v>
      </c>
      <c r="R3696" s="3">
        <f t="shared" si="115"/>
        <v>2016</v>
      </c>
    </row>
    <row r="3697" spans="1:18" ht="60" x14ac:dyDescent="0.25">
      <c r="A3697" s="3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10" t="s">
        <v>8315</v>
      </c>
      <c r="P3697" s="3" t="s">
        <v>8316</v>
      </c>
      <c r="Q3697" s="11">
        <f t="shared" si="114"/>
        <v>41995.870486111111</v>
      </c>
      <c r="R3697" s="3">
        <f t="shared" si="115"/>
        <v>2014</v>
      </c>
    </row>
    <row r="3698" spans="1:18" ht="45" x14ac:dyDescent="0.25">
      <c r="A3698" s="3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10" t="s">
        <v>8315</v>
      </c>
      <c r="P3698" s="3" t="s">
        <v>8316</v>
      </c>
      <c r="Q3698" s="11">
        <f t="shared" si="114"/>
        <v>41988.617083333331</v>
      </c>
      <c r="R3698" s="3">
        <f t="shared" si="115"/>
        <v>2014</v>
      </c>
    </row>
    <row r="3699" spans="1:18" ht="60" x14ac:dyDescent="0.25">
      <c r="A3699" s="3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10" t="s">
        <v>8315</v>
      </c>
      <c r="P3699" s="3" t="s">
        <v>8316</v>
      </c>
      <c r="Q3699" s="11">
        <f t="shared" si="114"/>
        <v>42479.465833333335</v>
      </c>
      <c r="R3699" s="3">
        <f t="shared" si="115"/>
        <v>2016</v>
      </c>
    </row>
    <row r="3700" spans="1:18" ht="45" x14ac:dyDescent="0.25">
      <c r="A3700" s="3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10" t="s">
        <v>8315</v>
      </c>
      <c r="P3700" s="3" t="s">
        <v>8316</v>
      </c>
      <c r="Q3700" s="11">
        <f t="shared" si="114"/>
        <v>42401.806562500002</v>
      </c>
      <c r="R3700" s="3">
        <f t="shared" si="115"/>
        <v>2016</v>
      </c>
    </row>
    <row r="3701" spans="1:18" ht="60" x14ac:dyDescent="0.25">
      <c r="A3701" s="3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10" t="s">
        <v>8315</v>
      </c>
      <c r="P3701" s="3" t="s">
        <v>8316</v>
      </c>
      <c r="Q3701" s="11">
        <f t="shared" si="114"/>
        <v>41897.602037037039</v>
      </c>
      <c r="R3701" s="3">
        <f t="shared" si="115"/>
        <v>2014</v>
      </c>
    </row>
    <row r="3702" spans="1:18" ht="30" x14ac:dyDescent="0.25">
      <c r="A3702" s="3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10" t="s">
        <v>8315</v>
      </c>
      <c r="P3702" s="3" t="s">
        <v>8316</v>
      </c>
      <c r="Q3702" s="11">
        <f t="shared" si="114"/>
        <v>41882.585648148146</v>
      </c>
      <c r="R3702" s="3">
        <f t="shared" si="115"/>
        <v>2014</v>
      </c>
    </row>
    <row r="3703" spans="1:18" ht="60" x14ac:dyDescent="0.25">
      <c r="A3703" s="3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10" t="s">
        <v>8315</v>
      </c>
      <c r="P3703" s="3" t="s">
        <v>8316</v>
      </c>
      <c r="Q3703" s="11">
        <f t="shared" si="114"/>
        <v>42129.541585648149</v>
      </c>
      <c r="R3703" s="3">
        <f t="shared" si="115"/>
        <v>2015</v>
      </c>
    </row>
    <row r="3704" spans="1:18" ht="60" x14ac:dyDescent="0.25">
      <c r="A3704" s="3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10" t="s">
        <v>8315</v>
      </c>
      <c r="P3704" s="3" t="s">
        <v>8316</v>
      </c>
      <c r="Q3704" s="11">
        <f t="shared" si="114"/>
        <v>42524.53800925926</v>
      </c>
      <c r="R3704" s="3">
        <f t="shared" si="115"/>
        <v>2016</v>
      </c>
    </row>
    <row r="3705" spans="1:18" ht="60" x14ac:dyDescent="0.25">
      <c r="A3705" s="3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10" t="s">
        <v>8315</v>
      </c>
      <c r="P3705" s="3" t="s">
        <v>8316</v>
      </c>
      <c r="Q3705" s="11">
        <f t="shared" si="114"/>
        <v>42556.504490740743</v>
      </c>
      <c r="R3705" s="3">
        <f t="shared" si="115"/>
        <v>2016</v>
      </c>
    </row>
    <row r="3706" spans="1:18" ht="60" x14ac:dyDescent="0.25">
      <c r="A3706" s="3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10" t="s">
        <v>8315</v>
      </c>
      <c r="P3706" s="3" t="s">
        <v>8316</v>
      </c>
      <c r="Q3706" s="11">
        <f t="shared" si="114"/>
        <v>42461.689745370371</v>
      </c>
      <c r="R3706" s="3">
        <f t="shared" si="115"/>
        <v>2016</v>
      </c>
    </row>
    <row r="3707" spans="1:18" ht="60" x14ac:dyDescent="0.25">
      <c r="A3707" s="3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10" t="s">
        <v>8315</v>
      </c>
      <c r="P3707" s="3" t="s">
        <v>8316</v>
      </c>
      <c r="Q3707" s="11">
        <f t="shared" si="114"/>
        <v>41792.542986111112</v>
      </c>
      <c r="R3707" s="3">
        <f t="shared" si="115"/>
        <v>2014</v>
      </c>
    </row>
    <row r="3708" spans="1:18" ht="45" x14ac:dyDescent="0.25">
      <c r="A3708" s="3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10" t="s">
        <v>8315</v>
      </c>
      <c r="P3708" s="3" t="s">
        <v>8316</v>
      </c>
      <c r="Q3708" s="11">
        <f t="shared" si="114"/>
        <v>41879.913761574076</v>
      </c>
      <c r="R3708" s="3">
        <f t="shared" si="115"/>
        <v>2014</v>
      </c>
    </row>
    <row r="3709" spans="1:18" ht="45" x14ac:dyDescent="0.25">
      <c r="A3709" s="3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10" t="s">
        <v>8315</v>
      </c>
      <c r="P3709" s="3" t="s">
        <v>8316</v>
      </c>
      <c r="Q3709" s="11">
        <f t="shared" si="114"/>
        <v>42552.048356481479</v>
      </c>
      <c r="R3709" s="3">
        <f t="shared" si="115"/>
        <v>2016</v>
      </c>
    </row>
    <row r="3710" spans="1:18" ht="60" x14ac:dyDescent="0.25">
      <c r="A3710" s="3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10" t="s">
        <v>8315</v>
      </c>
      <c r="P3710" s="3" t="s">
        <v>8316</v>
      </c>
      <c r="Q3710" s="11">
        <f t="shared" si="114"/>
        <v>41810.142199074071</v>
      </c>
      <c r="R3710" s="3">
        <f t="shared" si="115"/>
        <v>2014</v>
      </c>
    </row>
    <row r="3711" spans="1:18" ht="45" x14ac:dyDescent="0.25">
      <c r="A3711" s="3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10" t="s">
        <v>8315</v>
      </c>
      <c r="P3711" s="3" t="s">
        <v>8316</v>
      </c>
      <c r="Q3711" s="11">
        <f t="shared" si="114"/>
        <v>41785.707708333335</v>
      </c>
      <c r="R3711" s="3">
        <f t="shared" si="115"/>
        <v>2014</v>
      </c>
    </row>
    <row r="3712" spans="1:18" ht="30" x14ac:dyDescent="0.25">
      <c r="A3712" s="3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10" t="s">
        <v>8315</v>
      </c>
      <c r="P3712" s="3" t="s">
        <v>8316</v>
      </c>
      <c r="Q3712" s="11">
        <f t="shared" si="114"/>
        <v>42072.576249999998</v>
      </c>
      <c r="R3712" s="3">
        <f t="shared" si="115"/>
        <v>2015</v>
      </c>
    </row>
    <row r="3713" spans="1:18" ht="30" x14ac:dyDescent="0.25">
      <c r="A3713" s="3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10" t="s">
        <v>8315</v>
      </c>
      <c r="P3713" s="3" t="s">
        <v>8316</v>
      </c>
      <c r="Q3713" s="11">
        <f t="shared" si="114"/>
        <v>41779.724224537036</v>
      </c>
      <c r="R3713" s="3">
        <f t="shared" si="115"/>
        <v>2014</v>
      </c>
    </row>
    <row r="3714" spans="1:18" ht="60" x14ac:dyDescent="0.25">
      <c r="A3714" s="3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10" t="s">
        <v>8315</v>
      </c>
      <c r="P3714" s="3" t="s">
        <v>8316</v>
      </c>
      <c r="Q3714" s="11">
        <f t="shared" si="114"/>
        <v>42134.172071759262</v>
      </c>
      <c r="R3714" s="3">
        <f t="shared" si="115"/>
        <v>2015</v>
      </c>
    </row>
    <row r="3715" spans="1:18" ht="45" x14ac:dyDescent="0.25">
      <c r="A3715" s="3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10" t="s">
        <v>8315</v>
      </c>
      <c r="P3715" s="3" t="s">
        <v>8316</v>
      </c>
      <c r="Q3715" s="11">
        <f t="shared" ref="Q3715:Q3778" si="116">(((J3715/60)/60)/24)+DATE(1970,1,1)</f>
        <v>42505.738032407404</v>
      </c>
      <c r="R3715" s="3">
        <f t="shared" ref="R3715:R3778" si="117">YEAR(Q3715)</f>
        <v>2016</v>
      </c>
    </row>
    <row r="3716" spans="1:18" ht="60" x14ac:dyDescent="0.25">
      <c r="A3716" s="3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10" t="s">
        <v>8315</v>
      </c>
      <c r="P3716" s="3" t="s">
        <v>8316</v>
      </c>
      <c r="Q3716" s="11">
        <f t="shared" si="116"/>
        <v>42118.556331018524</v>
      </c>
      <c r="R3716" s="3">
        <f t="shared" si="117"/>
        <v>2015</v>
      </c>
    </row>
    <row r="3717" spans="1:18" ht="60" x14ac:dyDescent="0.25">
      <c r="A3717" s="3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10" t="s">
        <v>8315</v>
      </c>
      <c r="P3717" s="3" t="s">
        <v>8316</v>
      </c>
      <c r="Q3717" s="11">
        <f t="shared" si="116"/>
        <v>42036.995590277773</v>
      </c>
      <c r="R3717" s="3">
        <f t="shared" si="117"/>
        <v>2015</v>
      </c>
    </row>
    <row r="3718" spans="1:18" ht="45" x14ac:dyDescent="0.25">
      <c r="A3718" s="3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10" t="s">
        <v>8315</v>
      </c>
      <c r="P3718" s="3" t="s">
        <v>8316</v>
      </c>
      <c r="Q3718" s="11">
        <f t="shared" si="116"/>
        <v>42360.887835648144</v>
      </c>
      <c r="R3718" s="3">
        <f t="shared" si="117"/>
        <v>2015</v>
      </c>
    </row>
    <row r="3719" spans="1:18" ht="45" x14ac:dyDescent="0.25">
      <c r="A3719" s="3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10" t="s">
        <v>8315</v>
      </c>
      <c r="P3719" s="3" t="s">
        <v>8316</v>
      </c>
      <c r="Q3719" s="11">
        <f t="shared" si="116"/>
        <v>42102.866307870368</v>
      </c>
      <c r="R3719" s="3">
        <f t="shared" si="117"/>
        <v>2015</v>
      </c>
    </row>
    <row r="3720" spans="1:18" ht="45" x14ac:dyDescent="0.25">
      <c r="A3720" s="3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10" t="s">
        <v>8315</v>
      </c>
      <c r="P3720" s="3" t="s">
        <v>8316</v>
      </c>
      <c r="Q3720" s="11">
        <f t="shared" si="116"/>
        <v>42032.716145833328</v>
      </c>
      <c r="R3720" s="3">
        <f t="shared" si="117"/>
        <v>2015</v>
      </c>
    </row>
    <row r="3721" spans="1:18" ht="30" x14ac:dyDescent="0.25">
      <c r="A3721" s="3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10" t="s">
        <v>8315</v>
      </c>
      <c r="P3721" s="3" t="s">
        <v>8316</v>
      </c>
      <c r="Q3721" s="11">
        <f t="shared" si="116"/>
        <v>42147.729930555557</v>
      </c>
      <c r="R3721" s="3">
        <f t="shared" si="117"/>
        <v>2015</v>
      </c>
    </row>
    <row r="3722" spans="1:18" ht="30" x14ac:dyDescent="0.25">
      <c r="A3722" s="3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10" t="s">
        <v>8315</v>
      </c>
      <c r="P3722" s="3" t="s">
        <v>8316</v>
      </c>
      <c r="Q3722" s="11">
        <f t="shared" si="116"/>
        <v>42165.993125000001</v>
      </c>
      <c r="R3722" s="3">
        <f t="shared" si="117"/>
        <v>2015</v>
      </c>
    </row>
    <row r="3723" spans="1:18" ht="60" x14ac:dyDescent="0.25">
      <c r="A3723" s="3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10" t="s">
        <v>8315</v>
      </c>
      <c r="P3723" s="3" t="s">
        <v>8316</v>
      </c>
      <c r="Q3723" s="11">
        <f t="shared" si="116"/>
        <v>41927.936157407406</v>
      </c>
      <c r="R3723" s="3">
        <f t="shared" si="117"/>
        <v>2014</v>
      </c>
    </row>
    <row r="3724" spans="1:18" ht="60" x14ac:dyDescent="0.25">
      <c r="A3724" s="3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10" t="s">
        <v>8315</v>
      </c>
      <c r="P3724" s="3" t="s">
        <v>8316</v>
      </c>
      <c r="Q3724" s="11">
        <f t="shared" si="116"/>
        <v>42381.671840277777</v>
      </c>
      <c r="R3724" s="3">
        <f t="shared" si="117"/>
        <v>2016</v>
      </c>
    </row>
    <row r="3725" spans="1:18" ht="30" x14ac:dyDescent="0.25">
      <c r="A3725" s="3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10" t="s">
        <v>8315</v>
      </c>
      <c r="P3725" s="3" t="s">
        <v>8316</v>
      </c>
      <c r="Q3725" s="11">
        <f t="shared" si="116"/>
        <v>41943.753032407411</v>
      </c>
      <c r="R3725" s="3">
        <f t="shared" si="117"/>
        <v>2014</v>
      </c>
    </row>
    <row r="3726" spans="1:18" ht="60" x14ac:dyDescent="0.25">
      <c r="A3726" s="3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10" t="s">
        <v>8315</v>
      </c>
      <c r="P3726" s="3" t="s">
        <v>8316</v>
      </c>
      <c r="Q3726" s="11">
        <f t="shared" si="116"/>
        <v>42465.491435185191</v>
      </c>
      <c r="R3726" s="3">
        <f t="shared" si="117"/>
        <v>2016</v>
      </c>
    </row>
    <row r="3727" spans="1:18" ht="60" x14ac:dyDescent="0.25">
      <c r="A3727" s="3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10" t="s">
        <v>8315</v>
      </c>
      <c r="P3727" s="3" t="s">
        <v>8316</v>
      </c>
      <c r="Q3727" s="11">
        <f t="shared" si="116"/>
        <v>42401.945219907408</v>
      </c>
      <c r="R3727" s="3">
        <f t="shared" si="117"/>
        <v>2016</v>
      </c>
    </row>
    <row r="3728" spans="1:18" ht="45" x14ac:dyDescent="0.25">
      <c r="A3728" s="3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10" t="s">
        <v>8315</v>
      </c>
      <c r="P3728" s="3" t="s">
        <v>8316</v>
      </c>
      <c r="Q3728" s="11">
        <f t="shared" si="116"/>
        <v>42462.140868055561</v>
      </c>
      <c r="R3728" s="3">
        <f t="shared" si="117"/>
        <v>2016</v>
      </c>
    </row>
    <row r="3729" spans="1:18" ht="45" x14ac:dyDescent="0.25">
      <c r="A3729" s="3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10" t="s">
        <v>8315</v>
      </c>
      <c r="P3729" s="3" t="s">
        <v>8316</v>
      </c>
      <c r="Q3729" s="11">
        <f t="shared" si="116"/>
        <v>42632.348310185189</v>
      </c>
      <c r="R3729" s="3">
        <f t="shared" si="117"/>
        <v>2016</v>
      </c>
    </row>
    <row r="3730" spans="1:18" ht="45" x14ac:dyDescent="0.25">
      <c r="A3730" s="3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10" t="s">
        <v>8315</v>
      </c>
      <c r="P3730" s="3" t="s">
        <v>8316</v>
      </c>
      <c r="Q3730" s="11">
        <f t="shared" si="116"/>
        <v>42205.171018518522</v>
      </c>
      <c r="R3730" s="3">
        <f t="shared" si="117"/>
        <v>2015</v>
      </c>
    </row>
    <row r="3731" spans="1:18" ht="60" x14ac:dyDescent="0.25">
      <c r="A3731" s="3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10" t="s">
        <v>8315</v>
      </c>
      <c r="P3731" s="3" t="s">
        <v>8316</v>
      </c>
      <c r="Q3731" s="11">
        <f t="shared" si="116"/>
        <v>42041.205000000002</v>
      </c>
      <c r="R3731" s="3">
        <f t="shared" si="117"/>
        <v>2015</v>
      </c>
    </row>
    <row r="3732" spans="1:18" ht="45" x14ac:dyDescent="0.25">
      <c r="A3732" s="3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10" t="s">
        <v>8315</v>
      </c>
      <c r="P3732" s="3" t="s">
        <v>8316</v>
      </c>
      <c r="Q3732" s="11">
        <f t="shared" si="116"/>
        <v>42203.677766203706</v>
      </c>
      <c r="R3732" s="3">
        <f t="shared" si="117"/>
        <v>2015</v>
      </c>
    </row>
    <row r="3733" spans="1:18" ht="60" x14ac:dyDescent="0.25">
      <c r="A3733" s="3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10" t="s">
        <v>8315</v>
      </c>
      <c r="P3733" s="3" t="s">
        <v>8316</v>
      </c>
      <c r="Q3733" s="11">
        <f t="shared" si="116"/>
        <v>41983.752847222218</v>
      </c>
      <c r="R3733" s="3">
        <f t="shared" si="117"/>
        <v>2014</v>
      </c>
    </row>
    <row r="3734" spans="1:18" ht="45" x14ac:dyDescent="0.25">
      <c r="A3734" s="3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10" t="s">
        <v>8315</v>
      </c>
      <c r="P3734" s="3" t="s">
        <v>8316</v>
      </c>
      <c r="Q3734" s="11">
        <f t="shared" si="116"/>
        <v>41968.677465277782</v>
      </c>
      <c r="R3734" s="3">
        <f t="shared" si="117"/>
        <v>2014</v>
      </c>
    </row>
    <row r="3735" spans="1:18" ht="45" x14ac:dyDescent="0.25">
      <c r="A3735" s="3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10" t="s">
        <v>8315</v>
      </c>
      <c r="P3735" s="3" t="s">
        <v>8316</v>
      </c>
      <c r="Q3735" s="11">
        <f t="shared" si="116"/>
        <v>42103.024398148147</v>
      </c>
      <c r="R3735" s="3">
        <f t="shared" si="117"/>
        <v>2015</v>
      </c>
    </row>
    <row r="3736" spans="1:18" ht="60" x14ac:dyDescent="0.25">
      <c r="A3736" s="3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10" t="s">
        <v>8315</v>
      </c>
      <c r="P3736" s="3" t="s">
        <v>8316</v>
      </c>
      <c r="Q3736" s="11">
        <f t="shared" si="116"/>
        <v>42089.901574074072</v>
      </c>
      <c r="R3736" s="3">
        <f t="shared" si="117"/>
        <v>2015</v>
      </c>
    </row>
    <row r="3737" spans="1:18" ht="30" x14ac:dyDescent="0.25">
      <c r="A3737" s="3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10" t="s">
        <v>8315</v>
      </c>
      <c r="P3737" s="3" t="s">
        <v>8316</v>
      </c>
      <c r="Q3737" s="11">
        <f t="shared" si="116"/>
        <v>42122.693159722221</v>
      </c>
      <c r="R3737" s="3">
        <f t="shared" si="117"/>
        <v>2015</v>
      </c>
    </row>
    <row r="3738" spans="1:18" ht="45" x14ac:dyDescent="0.25">
      <c r="A3738" s="3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10" t="s">
        <v>8315</v>
      </c>
      <c r="P3738" s="3" t="s">
        <v>8316</v>
      </c>
      <c r="Q3738" s="11">
        <f t="shared" si="116"/>
        <v>42048.711724537032</v>
      </c>
      <c r="R3738" s="3">
        <f t="shared" si="117"/>
        <v>2015</v>
      </c>
    </row>
    <row r="3739" spans="1:18" ht="45" x14ac:dyDescent="0.25">
      <c r="A3739" s="3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10" t="s">
        <v>8315</v>
      </c>
      <c r="P3739" s="3" t="s">
        <v>8316</v>
      </c>
      <c r="Q3739" s="11">
        <f t="shared" si="116"/>
        <v>42297.691006944442</v>
      </c>
      <c r="R3739" s="3">
        <f t="shared" si="117"/>
        <v>2015</v>
      </c>
    </row>
    <row r="3740" spans="1:18" ht="45" x14ac:dyDescent="0.25">
      <c r="A3740" s="3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10" t="s">
        <v>8315</v>
      </c>
      <c r="P3740" s="3" t="s">
        <v>8316</v>
      </c>
      <c r="Q3740" s="11">
        <f t="shared" si="116"/>
        <v>41813.938715277778</v>
      </c>
      <c r="R3740" s="3">
        <f t="shared" si="117"/>
        <v>2014</v>
      </c>
    </row>
    <row r="3741" spans="1:18" ht="60" x14ac:dyDescent="0.25">
      <c r="A3741" s="3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10" t="s">
        <v>8315</v>
      </c>
      <c r="P3741" s="3" t="s">
        <v>8316</v>
      </c>
      <c r="Q3741" s="11">
        <f t="shared" si="116"/>
        <v>42548.449861111112</v>
      </c>
      <c r="R3741" s="3">
        <f t="shared" si="117"/>
        <v>2016</v>
      </c>
    </row>
    <row r="3742" spans="1:18" ht="60" x14ac:dyDescent="0.25">
      <c r="A3742" s="3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10" t="s">
        <v>8315</v>
      </c>
      <c r="P3742" s="3" t="s">
        <v>8316</v>
      </c>
      <c r="Q3742" s="11">
        <f t="shared" si="116"/>
        <v>41833.089756944442</v>
      </c>
      <c r="R3742" s="3">
        <f t="shared" si="117"/>
        <v>2014</v>
      </c>
    </row>
    <row r="3743" spans="1:18" ht="45" x14ac:dyDescent="0.25">
      <c r="A3743" s="3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10" t="s">
        <v>8315</v>
      </c>
      <c r="P3743" s="3" t="s">
        <v>8316</v>
      </c>
      <c r="Q3743" s="11">
        <f t="shared" si="116"/>
        <v>42325.920717592591</v>
      </c>
      <c r="R3743" s="3">
        <f t="shared" si="117"/>
        <v>2015</v>
      </c>
    </row>
    <row r="3744" spans="1:18" ht="60" x14ac:dyDescent="0.25">
      <c r="A3744" s="3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10" t="s">
        <v>8315</v>
      </c>
      <c r="P3744" s="3" t="s">
        <v>8316</v>
      </c>
      <c r="Q3744" s="11">
        <f t="shared" si="116"/>
        <v>41858.214629629627</v>
      </c>
      <c r="R3744" s="3">
        <f t="shared" si="117"/>
        <v>2014</v>
      </c>
    </row>
    <row r="3745" spans="1:18" ht="45" x14ac:dyDescent="0.25">
      <c r="A3745" s="3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10" t="s">
        <v>8315</v>
      </c>
      <c r="P3745" s="3" t="s">
        <v>8316</v>
      </c>
      <c r="Q3745" s="11">
        <f t="shared" si="116"/>
        <v>41793.710231481484</v>
      </c>
      <c r="R3745" s="3">
        <f t="shared" si="117"/>
        <v>2014</v>
      </c>
    </row>
    <row r="3746" spans="1:18" ht="60" x14ac:dyDescent="0.25">
      <c r="A3746" s="3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10" t="s">
        <v>8315</v>
      </c>
      <c r="P3746" s="3" t="s">
        <v>8316</v>
      </c>
      <c r="Q3746" s="11">
        <f t="shared" si="116"/>
        <v>41793.814259259263</v>
      </c>
      <c r="R3746" s="3">
        <f t="shared" si="117"/>
        <v>2014</v>
      </c>
    </row>
    <row r="3747" spans="1:18" ht="45" x14ac:dyDescent="0.25">
      <c r="A3747" s="3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10" t="s">
        <v>8315</v>
      </c>
      <c r="P3747" s="3" t="s">
        <v>8316</v>
      </c>
      <c r="Q3747" s="11">
        <f t="shared" si="116"/>
        <v>41831.697939814818</v>
      </c>
      <c r="R3747" s="3">
        <f t="shared" si="117"/>
        <v>2014</v>
      </c>
    </row>
    <row r="3748" spans="1:18" ht="30" x14ac:dyDescent="0.25">
      <c r="A3748" s="3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10" t="s">
        <v>8315</v>
      </c>
      <c r="P3748" s="3" t="s">
        <v>8316</v>
      </c>
      <c r="Q3748" s="11">
        <f t="shared" si="116"/>
        <v>42621.389340277776</v>
      </c>
      <c r="R3748" s="3">
        <f t="shared" si="117"/>
        <v>2016</v>
      </c>
    </row>
    <row r="3749" spans="1:18" ht="30" x14ac:dyDescent="0.25">
      <c r="A3749" s="3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10" t="s">
        <v>8315</v>
      </c>
      <c r="P3749" s="3" t="s">
        <v>8316</v>
      </c>
      <c r="Q3749" s="11">
        <f t="shared" si="116"/>
        <v>42164.299722222218</v>
      </c>
      <c r="R3749" s="3">
        <f t="shared" si="117"/>
        <v>2015</v>
      </c>
    </row>
    <row r="3750" spans="1:18" ht="60" x14ac:dyDescent="0.25">
      <c r="A3750" s="3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10" t="s">
        <v>8315</v>
      </c>
      <c r="P3750" s="3" t="s">
        <v>8357</v>
      </c>
      <c r="Q3750" s="11">
        <f t="shared" si="116"/>
        <v>42395.706435185188</v>
      </c>
      <c r="R3750" s="3">
        <f t="shared" si="117"/>
        <v>2016</v>
      </c>
    </row>
    <row r="3751" spans="1:18" ht="45" x14ac:dyDescent="0.25">
      <c r="A3751" s="3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10" t="s">
        <v>8315</v>
      </c>
      <c r="P3751" s="3" t="s">
        <v>8357</v>
      </c>
      <c r="Q3751" s="11">
        <f t="shared" si="116"/>
        <v>42458.127175925925</v>
      </c>
      <c r="R3751" s="3">
        <f t="shared" si="117"/>
        <v>2016</v>
      </c>
    </row>
    <row r="3752" spans="1:18" ht="105" x14ac:dyDescent="0.25">
      <c r="A3752" s="3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10" t="s">
        <v>8315</v>
      </c>
      <c r="P3752" s="3" t="s">
        <v>8357</v>
      </c>
      <c r="Q3752" s="11">
        <f t="shared" si="116"/>
        <v>42016.981574074074</v>
      </c>
      <c r="R3752" s="3">
        <f t="shared" si="117"/>
        <v>2015</v>
      </c>
    </row>
    <row r="3753" spans="1:18" ht="45" x14ac:dyDescent="0.25">
      <c r="A3753" s="3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10" t="s">
        <v>8315</v>
      </c>
      <c r="P3753" s="3" t="s">
        <v>8357</v>
      </c>
      <c r="Q3753" s="11">
        <f t="shared" si="116"/>
        <v>42403.035567129627</v>
      </c>
      <c r="R3753" s="3">
        <f t="shared" si="117"/>
        <v>2016</v>
      </c>
    </row>
    <row r="3754" spans="1:18" ht="60" x14ac:dyDescent="0.25">
      <c r="A3754" s="3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10" t="s">
        <v>8315</v>
      </c>
      <c r="P3754" s="3" t="s">
        <v>8357</v>
      </c>
      <c r="Q3754" s="11">
        <f t="shared" si="116"/>
        <v>42619.802488425921</v>
      </c>
      <c r="R3754" s="3">
        <f t="shared" si="117"/>
        <v>2016</v>
      </c>
    </row>
    <row r="3755" spans="1:18" ht="60" x14ac:dyDescent="0.25">
      <c r="A3755" s="3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10" t="s">
        <v>8315</v>
      </c>
      <c r="P3755" s="3" t="s">
        <v>8357</v>
      </c>
      <c r="Q3755" s="11">
        <f t="shared" si="116"/>
        <v>42128.824074074073</v>
      </c>
      <c r="R3755" s="3">
        <f t="shared" si="117"/>
        <v>2015</v>
      </c>
    </row>
    <row r="3756" spans="1:18" ht="45" x14ac:dyDescent="0.25">
      <c r="A3756" s="3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10" t="s">
        <v>8315</v>
      </c>
      <c r="P3756" s="3" t="s">
        <v>8357</v>
      </c>
      <c r="Q3756" s="11">
        <f t="shared" si="116"/>
        <v>41808.881215277775</v>
      </c>
      <c r="R3756" s="3">
        <f t="shared" si="117"/>
        <v>2014</v>
      </c>
    </row>
    <row r="3757" spans="1:18" ht="60" x14ac:dyDescent="0.25">
      <c r="A3757" s="3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10" t="s">
        <v>8315</v>
      </c>
      <c r="P3757" s="3" t="s">
        <v>8357</v>
      </c>
      <c r="Q3757" s="11">
        <f t="shared" si="116"/>
        <v>42445.866979166662</v>
      </c>
      <c r="R3757" s="3">
        <f t="shared" si="117"/>
        <v>2016</v>
      </c>
    </row>
    <row r="3758" spans="1:18" ht="60" x14ac:dyDescent="0.25">
      <c r="A3758" s="3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10" t="s">
        <v>8315</v>
      </c>
      <c r="P3758" s="3" t="s">
        <v>8357</v>
      </c>
      <c r="Q3758" s="11">
        <f t="shared" si="116"/>
        <v>41771.814791666664</v>
      </c>
      <c r="R3758" s="3">
        <f t="shared" si="117"/>
        <v>2014</v>
      </c>
    </row>
    <row r="3759" spans="1:18" ht="45" x14ac:dyDescent="0.25">
      <c r="A3759" s="3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10" t="s">
        <v>8315</v>
      </c>
      <c r="P3759" s="3" t="s">
        <v>8357</v>
      </c>
      <c r="Q3759" s="11">
        <f t="shared" si="116"/>
        <v>41954.850868055553</v>
      </c>
      <c r="R3759" s="3">
        <f t="shared" si="117"/>
        <v>2014</v>
      </c>
    </row>
    <row r="3760" spans="1:18" ht="30" x14ac:dyDescent="0.25">
      <c r="A3760" s="3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10" t="s">
        <v>8315</v>
      </c>
      <c r="P3760" s="3" t="s">
        <v>8357</v>
      </c>
      <c r="Q3760" s="11">
        <f t="shared" si="116"/>
        <v>41747.471504629626</v>
      </c>
      <c r="R3760" s="3">
        <f t="shared" si="117"/>
        <v>2014</v>
      </c>
    </row>
    <row r="3761" spans="1:18" ht="30" x14ac:dyDescent="0.25">
      <c r="A3761" s="3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10" t="s">
        <v>8315</v>
      </c>
      <c r="P3761" s="3" t="s">
        <v>8357</v>
      </c>
      <c r="Q3761" s="11">
        <f t="shared" si="116"/>
        <v>42182.108252314814</v>
      </c>
      <c r="R3761" s="3">
        <f t="shared" si="117"/>
        <v>2015</v>
      </c>
    </row>
    <row r="3762" spans="1:18" ht="60" x14ac:dyDescent="0.25">
      <c r="A3762" s="3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10" t="s">
        <v>8315</v>
      </c>
      <c r="P3762" s="3" t="s">
        <v>8357</v>
      </c>
      <c r="Q3762" s="11">
        <f t="shared" si="116"/>
        <v>41739.525300925925</v>
      </c>
      <c r="R3762" s="3">
        <f t="shared" si="117"/>
        <v>2014</v>
      </c>
    </row>
    <row r="3763" spans="1:18" ht="60" x14ac:dyDescent="0.25">
      <c r="A3763" s="3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10" t="s">
        <v>8315</v>
      </c>
      <c r="P3763" s="3" t="s">
        <v>8357</v>
      </c>
      <c r="Q3763" s="11">
        <f t="shared" si="116"/>
        <v>42173.466863425929</v>
      </c>
      <c r="R3763" s="3">
        <f t="shared" si="117"/>
        <v>2015</v>
      </c>
    </row>
    <row r="3764" spans="1:18" ht="45" x14ac:dyDescent="0.25">
      <c r="A3764" s="3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10" t="s">
        <v>8315</v>
      </c>
      <c r="P3764" s="3" t="s">
        <v>8357</v>
      </c>
      <c r="Q3764" s="11">
        <f t="shared" si="116"/>
        <v>42193.813530092593</v>
      </c>
      <c r="R3764" s="3">
        <f t="shared" si="117"/>
        <v>2015</v>
      </c>
    </row>
    <row r="3765" spans="1:18" ht="30" x14ac:dyDescent="0.25">
      <c r="A3765" s="3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10" t="s">
        <v>8315</v>
      </c>
      <c r="P3765" s="3" t="s">
        <v>8357</v>
      </c>
      <c r="Q3765" s="11">
        <f t="shared" si="116"/>
        <v>42065.750300925924</v>
      </c>
      <c r="R3765" s="3">
        <f t="shared" si="117"/>
        <v>2015</v>
      </c>
    </row>
    <row r="3766" spans="1:18" ht="45" x14ac:dyDescent="0.25">
      <c r="A3766" s="3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10" t="s">
        <v>8315</v>
      </c>
      <c r="P3766" s="3" t="s">
        <v>8357</v>
      </c>
      <c r="Q3766" s="11">
        <f t="shared" si="116"/>
        <v>42499.842962962968</v>
      </c>
      <c r="R3766" s="3">
        <f t="shared" si="117"/>
        <v>2016</v>
      </c>
    </row>
    <row r="3767" spans="1:18" ht="60" x14ac:dyDescent="0.25">
      <c r="A3767" s="3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10" t="s">
        <v>8315</v>
      </c>
      <c r="P3767" s="3" t="s">
        <v>8357</v>
      </c>
      <c r="Q3767" s="11">
        <f t="shared" si="116"/>
        <v>41820.776412037041</v>
      </c>
      <c r="R3767" s="3">
        <f t="shared" si="117"/>
        <v>2014</v>
      </c>
    </row>
    <row r="3768" spans="1:18" ht="45" x14ac:dyDescent="0.25">
      <c r="A3768" s="3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10" t="s">
        <v>8315</v>
      </c>
      <c r="P3768" s="3" t="s">
        <v>8357</v>
      </c>
      <c r="Q3768" s="11">
        <f t="shared" si="116"/>
        <v>41788.167187500003</v>
      </c>
      <c r="R3768" s="3">
        <f t="shared" si="117"/>
        <v>2014</v>
      </c>
    </row>
    <row r="3769" spans="1:18" ht="60" x14ac:dyDescent="0.25">
      <c r="A3769" s="3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10" t="s">
        <v>8315</v>
      </c>
      <c r="P3769" s="3" t="s">
        <v>8357</v>
      </c>
      <c r="Q3769" s="11">
        <f t="shared" si="116"/>
        <v>42050.019641203704</v>
      </c>
      <c r="R3769" s="3">
        <f t="shared" si="117"/>
        <v>2015</v>
      </c>
    </row>
    <row r="3770" spans="1:18" ht="60" x14ac:dyDescent="0.25">
      <c r="A3770" s="3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10" t="s">
        <v>8315</v>
      </c>
      <c r="P3770" s="3" t="s">
        <v>8357</v>
      </c>
      <c r="Q3770" s="11">
        <f t="shared" si="116"/>
        <v>41772.727893518517</v>
      </c>
      <c r="R3770" s="3">
        <f t="shared" si="117"/>
        <v>2014</v>
      </c>
    </row>
    <row r="3771" spans="1:18" ht="45" x14ac:dyDescent="0.25">
      <c r="A3771" s="3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10" t="s">
        <v>8315</v>
      </c>
      <c r="P3771" s="3" t="s">
        <v>8357</v>
      </c>
      <c r="Q3771" s="11">
        <f t="shared" si="116"/>
        <v>42445.598136574074</v>
      </c>
      <c r="R3771" s="3">
        <f t="shared" si="117"/>
        <v>2016</v>
      </c>
    </row>
    <row r="3772" spans="1:18" ht="60" x14ac:dyDescent="0.25">
      <c r="A3772" s="3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10" t="s">
        <v>8315</v>
      </c>
      <c r="P3772" s="3" t="s">
        <v>8357</v>
      </c>
      <c r="Q3772" s="11">
        <f t="shared" si="116"/>
        <v>42138.930671296301</v>
      </c>
      <c r="R3772" s="3">
        <f t="shared" si="117"/>
        <v>2015</v>
      </c>
    </row>
    <row r="3773" spans="1:18" ht="30" x14ac:dyDescent="0.25">
      <c r="A3773" s="3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10" t="s">
        <v>8315</v>
      </c>
      <c r="P3773" s="3" t="s">
        <v>8357</v>
      </c>
      <c r="Q3773" s="11">
        <f t="shared" si="116"/>
        <v>42493.857083333336</v>
      </c>
      <c r="R3773" s="3">
        <f t="shared" si="117"/>
        <v>2016</v>
      </c>
    </row>
    <row r="3774" spans="1:18" ht="45" x14ac:dyDescent="0.25">
      <c r="A3774" s="3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10" t="s">
        <v>8315</v>
      </c>
      <c r="P3774" s="3" t="s">
        <v>8357</v>
      </c>
      <c r="Q3774" s="11">
        <f t="shared" si="116"/>
        <v>42682.616967592592</v>
      </c>
      <c r="R3774" s="3">
        <f t="shared" si="117"/>
        <v>2016</v>
      </c>
    </row>
    <row r="3775" spans="1:18" ht="30" x14ac:dyDescent="0.25">
      <c r="A3775" s="3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10" t="s">
        <v>8315</v>
      </c>
      <c r="P3775" s="3" t="s">
        <v>8357</v>
      </c>
      <c r="Q3775" s="11">
        <f t="shared" si="116"/>
        <v>42656.005173611105</v>
      </c>
      <c r="R3775" s="3">
        <f t="shared" si="117"/>
        <v>2016</v>
      </c>
    </row>
    <row r="3776" spans="1:18" ht="60" x14ac:dyDescent="0.25">
      <c r="A3776" s="3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10" t="s">
        <v>8315</v>
      </c>
      <c r="P3776" s="3" t="s">
        <v>8357</v>
      </c>
      <c r="Q3776" s="11">
        <f t="shared" si="116"/>
        <v>42087.792303240742</v>
      </c>
      <c r="R3776" s="3">
        <f t="shared" si="117"/>
        <v>2015</v>
      </c>
    </row>
    <row r="3777" spans="1:18" ht="45" x14ac:dyDescent="0.25">
      <c r="A3777" s="3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10" t="s">
        <v>8315</v>
      </c>
      <c r="P3777" s="3" t="s">
        <v>8357</v>
      </c>
      <c r="Q3777" s="11">
        <f t="shared" si="116"/>
        <v>42075.942627314813</v>
      </c>
      <c r="R3777" s="3">
        <f t="shared" si="117"/>
        <v>2015</v>
      </c>
    </row>
    <row r="3778" spans="1:18" ht="60" x14ac:dyDescent="0.25">
      <c r="A3778" s="3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10" t="s">
        <v>8315</v>
      </c>
      <c r="P3778" s="3" t="s">
        <v>8357</v>
      </c>
      <c r="Q3778" s="11">
        <f t="shared" si="116"/>
        <v>41814.367800925924</v>
      </c>
      <c r="R3778" s="3">
        <f t="shared" si="117"/>
        <v>2014</v>
      </c>
    </row>
    <row r="3779" spans="1:18" ht="45" x14ac:dyDescent="0.25">
      <c r="A3779" s="3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10" t="s">
        <v>8315</v>
      </c>
      <c r="P3779" s="3" t="s">
        <v>8357</v>
      </c>
      <c r="Q3779" s="11">
        <f t="shared" ref="Q3779:Q3842" si="118">(((J3779/60)/60)/24)+DATE(1970,1,1)</f>
        <v>41887.111354166671</v>
      </c>
      <c r="R3779" s="3">
        <f t="shared" ref="R3779:R3842" si="119">YEAR(Q3779)</f>
        <v>2014</v>
      </c>
    </row>
    <row r="3780" spans="1:18" ht="30" x14ac:dyDescent="0.25">
      <c r="A3780" s="3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10" t="s">
        <v>8315</v>
      </c>
      <c r="P3780" s="3" t="s">
        <v>8357</v>
      </c>
      <c r="Q3780" s="11">
        <f t="shared" si="118"/>
        <v>41989.819212962961</v>
      </c>
      <c r="R3780" s="3">
        <f t="shared" si="119"/>
        <v>2014</v>
      </c>
    </row>
    <row r="3781" spans="1:18" ht="30" x14ac:dyDescent="0.25">
      <c r="A3781" s="3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10" t="s">
        <v>8315</v>
      </c>
      <c r="P3781" s="3" t="s">
        <v>8357</v>
      </c>
      <c r="Q3781" s="11">
        <f t="shared" si="118"/>
        <v>42425.735416666663</v>
      </c>
      <c r="R3781" s="3">
        <f t="shared" si="119"/>
        <v>2016</v>
      </c>
    </row>
    <row r="3782" spans="1:18" ht="45" x14ac:dyDescent="0.25">
      <c r="A3782" s="3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10" t="s">
        <v>8315</v>
      </c>
      <c r="P3782" s="3" t="s">
        <v>8357</v>
      </c>
      <c r="Q3782" s="11">
        <f t="shared" si="118"/>
        <v>42166.219733796301</v>
      </c>
      <c r="R3782" s="3">
        <f t="shared" si="119"/>
        <v>2015</v>
      </c>
    </row>
    <row r="3783" spans="1:18" ht="60" x14ac:dyDescent="0.25">
      <c r="A3783" s="3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10" t="s">
        <v>8315</v>
      </c>
      <c r="P3783" s="3" t="s">
        <v>8357</v>
      </c>
      <c r="Q3783" s="11">
        <f t="shared" si="118"/>
        <v>41865.882928240739</v>
      </c>
      <c r="R3783" s="3">
        <f t="shared" si="119"/>
        <v>2014</v>
      </c>
    </row>
    <row r="3784" spans="1:18" ht="60" x14ac:dyDescent="0.25">
      <c r="A3784" s="3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10" t="s">
        <v>8315</v>
      </c>
      <c r="P3784" s="3" t="s">
        <v>8357</v>
      </c>
      <c r="Q3784" s="11">
        <f t="shared" si="118"/>
        <v>42546.862233796302</v>
      </c>
      <c r="R3784" s="3">
        <f t="shared" si="119"/>
        <v>2016</v>
      </c>
    </row>
    <row r="3785" spans="1:18" ht="45" x14ac:dyDescent="0.25">
      <c r="A3785" s="3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10" t="s">
        <v>8315</v>
      </c>
      <c r="P3785" s="3" t="s">
        <v>8357</v>
      </c>
      <c r="Q3785" s="11">
        <f t="shared" si="118"/>
        <v>42420.140277777777</v>
      </c>
      <c r="R3785" s="3">
        <f t="shared" si="119"/>
        <v>2016</v>
      </c>
    </row>
    <row r="3786" spans="1:18" ht="60" x14ac:dyDescent="0.25">
      <c r="A3786" s="3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10" t="s">
        <v>8315</v>
      </c>
      <c r="P3786" s="3" t="s">
        <v>8357</v>
      </c>
      <c r="Q3786" s="11">
        <f t="shared" si="118"/>
        <v>42531.980694444443</v>
      </c>
      <c r="R3786" s="3">
        <f t="shared" si="119"/>
        <v>2016</v>
      </c>
    </row>
    <row r="3787" spans="1:18" ht="60" x14ac:dyDescent="0.25">
      <c r="A3787" s="3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10" t="s">
        <v>8315</v>
      </c>
      <c r="P3787" s="3" t="s">
        <v>8357</v>
      </c>
      <c r="Q3787" s="11">
        <f t="shared" si="118"/>
        <v>42548.63853009259</v>
      </c>
      <c r="R3787" s="3">
        <f t="shared" si="119"/>
        <v>2016</v>
      </c>
    </row>
    <row r="3788" spans="1:18" ht="45" x14ac:dyDescent="0.25">
      <c r="A3788" s="3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10" t="s">
        <v>8315</v>
      </c>
      <c r="P3788" s="3" t="s">
        <v>8357</v>
      </c>
      <c r="Q3788" s="11">
        <f t="shared" si="118"/>
        <v>42487.037905092591</v>
      </c>
      <c r="R3788" s="3">
        <f t="shared" si="119"/>
        <v>2016</v>
      </c>
    </row>
    <row r="3789" spans="1:18" ht="45" x14ac:dyDescent="0.25">
      <c r="A3789" s="3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10" t="s">
        <v>8315</v>
      </c>
      <c r="P3789" s="3" t="s">
        <v>8357</v>
      </c>
      <c r="Q3789" s="11">
        <f t="shared" si="118"/>
        <v>42167.534791666665</v>
      </c>
      <c r="R3789" s="3">
        <f t="shared" si="119"/>
        <v>2015</v>
      </c>
    </row>
    <row r="3790" spans="1:18" ht="75" x14ac:dyDescent="0.25">
      <c r="A3790" s="3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10" t="s">
        <v>8315</v>
      </c>
      <c r="P3790" s="3" t="s">
        <v>8357</v>
      </c>
      <c r="Q3790" s="11">
        <f t="shared" si="118"/>
        <v>42333.695821759262</v>
      </c>
      <c r="R3790" s="3">
        <f t="shared" si="119"/>
        <v>2015</v>
      </c>
    </row>
    <row r="3791" spans="1:18" ht="45" x14ac:dyDescent="0.25">
      <c r="A3791" s="3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10" t="s">
        <v>8315</v>
      </c>
      <c r="P3791" s="3" t="s">
        <v>8357</v>
      </c>
      <c r="Q3791" s="11">
        <f t="shared" si="118"/>
        <v>42138.798819444448</v>
      </c>
      <c r="R3791" s="3">
        <f t="shared" si="119"/>
        <v>2015</v>
      </c>
    </row>
    <row r="3792" spans="1:18" ht="60" x14ac:dyDescent="0.25">
      <c r="A3792" s="3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10" t="s">
        <v>8315</v>
      </c>
      <c r="P3792" s="3" t="s">
        <v>8357</v>
      </c>
      <c r="Q3792" s="11">
        <f t="shared" si="118"/>
        <v>42666.666932870372</v>
      </c>
      <c r="R3792" s="3">
        <f t="shared" si="119"/>
        <v>2016</v>
      </c>
    </row>
    <row r="3793" spans="1:18" ht="30" x14ac:dyDescent="0.25">
      <c r="A3793" s="3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10" t="s">
        <v>8315</v>
      </c>
      <c r="P3793" s="3" t="s">
        <v>8357</v>
      </c>
      <c r="Q3793" s="11">
        <f t="shared" si="118"/>
        <v>41766.692037037035</v>
      </c>
      <c r="R3793" s="3">
        <f t="shared" si="119"/>
        <v>2014</v>
      </c>
    </row>
    <row r="3794" spans="1:18" ht="30" x14ac:dyDescent="0.25">
      <c r="A3794" s="3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10" t="s">
        <v>8315</v>
      </c>
      <c r="P3794" s="3" t="s">
        <v>8357</v>
      </c>
      <c r="Q3794" s="11">
        <f t="shared" si="118"/>
        <v>42170.447013888886</v>
      </c>
      <c r="R3794" s="3">
        <f t="shared" si="119"/>
        <v>2015</v>
      </c>
    </row>
    <row r="3795" spans="1:18" ht="60" x14ac:dyDescent="0.25">
      <c r="A3795" s="3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10" t="s">
        <v>8315</v>
      </c>
      <c r="P3795" s="3" t="s">
        <v>8357</v>
      </c>
      <c r="Q3795" s="11">
        <f t="shared" si="118"/>
        <v>41968.938993055555</v>
      </c>
      <c r="R3795" s="3">
        <f t="shared" si="119"/>
        <v>2014</v>
      </c>
    </row>
    <row r="3796" spans="1:18" ht="60" x14ac:dyDescent="0.25">
      <c r="A3796" s="3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10" t="s">
        <v>8315</v>
      </c>
      <c r="P3796" s="3" t="s">
        <v>8357</v>
      </c>
      <c r="Q3796" s="11">
        <f t="shared" si="118"/>
        <v>42132.58048611111</v>
      </c>
      <c r="R3796" s="3">
        <f t="shared" si="119"/>
        <v>2015</v>
      </c>
    </row>
    <row r="3797" spans="1:18" ht="45" x14ac:dyDescent="0.25">
      <c r="A3797" s="3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10" t="s">
        <v>8315</v>
      </c>
      <c r="P3797" s="3" t="s">
        <v>8357</v>
      </c>
      <c r="Q3797" s="11">
        <f t="shared" si="118"/>
        <v>42201.436226851853</v>
      </c>
      <c r="R3797" s="3">
        <f t="shared" si="119"/>
        <v>2015</v>
      </c>
    </row>
    <row r="3798" spans="1:18" ht="60" x14ac:dyDescent="0.25">
      <c r="A3798" s="3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10" t="s">
        <v>8315</v>
      </c>
      <c r="P3798" s="3" t="s">
        <v>8357</v>
      </c>
      <c r="Q3798" s="11">
        <f t="shared" si="118"/>
        <v>42689.029583333337</v>
      </c>
      <c r="R3798" s="3">
        <f t="shared" si="119"/>
        <v>2016</v>
      </c>
    </row>
    <row r="3799" spans="1:18" ht="60" x14ac:dyDescent="0.25">
      <c r="A3799" s="3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10" t="s">
        <v>8315</v>
      </c>
      <c r="P3799" s="3" t="s">
        <v>8357</v>
      </c>
      <c r="Q3799" s="11">
        <f t="shared" si="118"/>
        <v>42084.881539351853</v>
      </c>
      <c r="R3799" s="3">
        <f t="shared" si="119"/>
        <v>2015</v>
      </c>
    </row>
    <row r="3800" spans="1:18" ht="60" x14ac:dyDescent="0.25">
      <c r="A3800" s="3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10" t="s">
        <v>8315</v>
      </c>
      <c r="P3800" s="3" t="s">
        <v>8357</v>
      </c>
      <c r="Q3800" s="11">
        <f t="shared" si="118"/>
        <v>41831.722777777781</v>
      </c>
      <c r="R3800" s="3">
        <f t="shared" si="119"/>
        <v>2014</v>
      </c>
    </row>
    <row r="3801" spans="1:18" ht="45" x14ac:dyDescent="0.25">
      <c r="A3801" s="3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10" t="s">
        <v>8315</v>
      </c>
      <c r="P3801" s="3" t="s">
        <v>8357</v>
      </c>
      <c r="Q3801" s="11">
        <f t="shared" si="118"/>
        <v>42410.93105324074</v>
      </c>
      <c r="R3801" s="3">
        <f t="shared" si="119"/>
        <v>2016</v>
      </c>
    </row>
    <row r="3802" spans="1:18" ht="60" x14ac:dyDescent="0.25">
      <c r="A3802" s="3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10" t="s">
        <v>8315</v>
      </c>
      <c r="P3802" s="3" t="s">
        <v>8357</v>
      </c>
      <c r="Q3802" s="11">
        <f t="shared" si="118"/>
        <v>41982.737071759257</v>
      </c>
      <c r="R3802" s="3">
        <f t="shared" si="119"/>
        <v>2014</v>
      </c>
    </row>
    <row r="3803" spans="1:18" ht="45" x14ac:dyDescent="0.25">
      <c r="A3803" s="3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10" t="s">
        <v>8315</v>
      </c>
      <c r="P3803" s="3" t="s">
        <v>8357</v>
      </c>
      <c r="Q3803" s="11">
        <f t="shared" si="118"/>
        <v>41975.676111111112</v>
      </c>
      <c r="R3803" s="3">
        <f t="shared" si="119"/>
        <v>2014</v>
      </c>
    </row>
    <row r="3804" spans="1:18" ht="45" x14ac:dyDescent="0.25">
      <c r="A3804" s="3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10" t="s">
        <v>8315</v>
      </c>
      <c r="P3804" s="3" t="s">
        <v>8357</v>
      </c>
      <c r="Q3804" s="11">
        <f t="shared" si="118"/>
        <v>42269.126226851848</v>
      </c>
      <c r="R3804" s="3">
        <f t="shared" si="119"/>
        <v>2015</v>
      </c>
    </row>
    <row r="3805" spans="1:18" ht="30" x14ac:dyDescent="0.25">
      <c r="A3805" s="3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10" t="s">
        <v>8315</v>
      </c>
      <c r="P3805" s="3" t="s">
        <v>8357</v>
      </c>
      <c r="Q3805" s="11">
        <f t="shared" si="118"/>
        <v>42403.971851851849</v>
      </c>
      <c r="R3805" s="3">
        <f t="shared" si="119"/>
        <v>2016</v>
      </c>
    </row>
    <row r="3806" spans="1:18" ht="60" x14ac:dyDescent="0.25">
      <c r="A3806" s="3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10" t="s">
        <v>8315</v>
      </c>
      <c r="P3806" s="3" t="s">
        <v>8357</v>
      </c>
      <c r="Q3806" s="11">
        <f t="shared" si="118"/>
        <v>42527.00953703704</v>
      </c>
      <c r="R3806" s="3">
        <f t="shared" si="119"/>
        <v>2016</v>
      </c>
    </row>
    <row r="3807" spans="1:18" ht="45" x14ac:dyDescent="0.25">
      <c r="A3807" s="3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10" t="s">
        <v>8315</v>
      </c>
      <c r="P3807" s="3" t="s">
        <v>8357</v>
      </c>
      <c r="Q3807" s="11">
        <f t="shared" si="118"/>
        <v>41849.887037037035</v>
      </c>
      <c r="R3807" s="3">
        <f t="shared" si="119"/>
        <v>2014</v>
      </c>
    </row>
    <row r="3808" spans="1:18" ht="60" x14ac:dyDescent="0.25">
      <c r="A3808" s="3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10" t="s">
        <v>8315</v>
      </c>
      <c r="P3808" s="3" t="s">
        <v>8357</v>
      </c>
      <c r="Q3808" s="11">
        <f t="shared" si="118"/>
        <v>41799.259039351848</v>
      </c>
      <c r="R3808" s="3">
        <f t="shared" si="119"/>
        <v>2014</v>
      </c>
    </row>
    <row r="3809" spans="1:18" ht="60" x14ac:dyDescent="0.25">
      <c r="A3809" s="3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10" t="s">
        <v>8315</v>
      </c>
      <c r="P3809" s="3" t="s">
        <v>8357</v>
      </c>
      <c r="Q3809" s="11">
        <f t="shared" si="118"/>
        <v>42090.909016203703</v>
      </c>
      <c r="R3809" s="3">
        <f t="shared" si="119"/>
        <v>2015</v>
      </c>
    </row>
    <row r="3810" spans="1:18" ht="45" x14ac:dyDescent="0.25">
      <c r="A3810" s="3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10" t="s">
        <v>8315</v>
      </c>
      <c r="P3810" s="3" t="s">
        <v>8316</v>
      </c>
      <c r="Q3810" s="11">
        <f t="shared" si="118"/>
        <v>42059.453923611116</v>
      </c>
      <c r="R3810" s="3">
        <f t="shared" si="119"/>
        <v>2015</v>
      </c>
    </row>
    <row r="3811" spans="1:18" ht="60" x14ac:dyDescent="0.25">
      <c r="A3811" s="3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10" t="s">
        <v>8315</v>
      </c>
      <c r="P3811" s="3" t="s">
        <v>8316</v>
      </c>
      <c r="Q3811" s="11">
        <f t="shared" si="118"/>
        <v>41800.526701388888</v>
      </c>
      <c r="R3811" s="3">
        <f t="shared" si="119"/>
        <v>2014</v>
      </c>
    </row>
    <row r="3812" spans="1:18" ht="60" x14ac:dyDescent="0.25">
      <c r="A3812" s="3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10" t="s">
        <v>8315</v>
      </c>
      <c r="P3812" s="3" t="s">
        <v>8316</v>
      </c>
      <c r="Q3812" s="11">
        <f t="shared" si="118"/>
        <v>42054.849050925928</v>
      </c>
      <c r="R3812" s="3">
        <f t="shared" si="119"/>
        <v>2015</v>
      </c>
    </row>
    <row r="3813" spans="1:18" ht="60" x14ac:dyDescent="0.25">
      <c r="A3813" s="3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10" t="s">
        <v>8315</v>
      </c>
      <c r="P3813" s="3" t="s">
        <v>8316</v>
      </c>
      <c r="Q3813" s="11">
        <f t="shared" si="118"/>
        <v>42487.62700231481</v>
      </c>
      <c r="R3813" s="3">
        <f t="shared" si="119"/>
        <v>2016</v>
      </c>
    </row>
    <row r="3814" spans="1:18" ht="60" x14ac:dyDescent="0.25">
      <c r="A3814" s="3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10" t="s">
        <v>8315</v>
      </c>
      <c r="P3814" s="3" t="s">
        <v>8316</v>
      </c>
      <c r="Q3814" s="11">
        <f t="shared" si="118"/>
        <v>42109.751250000001</v>
      </c>
      <c r="R3814" s="3">
        <f t="shared" si="119"/>
        <v>2015</v>
      </c>
    </row>
    <row r="3815" spans="1:18" ht="60" x14ac:dyDescent="0.25">
      <c r="A3815" s="3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10" t="s">
        <v>8315</v>
      </c>
      <c r="P3815" s="3" t="s">
        <v>8316</v>
      </c>
      <c r="Q3815" s="11">
        <f t="shared" si="118"/>
        <v>42497.275706018518</v>
      </c>
      <c r="R3815" s="3">
        <f t="shared" si="119"/>
        <v>2016</v>
      </c>
    </row>
    <row r="3816" spans="1:18" ht="60" x14ac:dyDescent="0.25">
      <c r="A3816" s="3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10" t="s">
        <v>8315</v>
      </c>
      <c r="P3816" s="3" t="s">
        <v>8316</v>
      </c>
      <c r="Q3816" s="11">
        <f t="shared" si="118"/>
        <v>42058.904074074075</v>
      </c>
      <c r="R3816" s="3">
        <f t="shared" si="119"/>
        <v>2015</v>
      </c>
    </row>
    <row r="3817" spans="1:18" ht="30" x14ac:dyDescent="0.25">
      <c r="A3817" s="3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10" t="s">
        <v>8315</v>
      </c>
      <c r="P3817" s="3" t="s">
        <v>8316</v>
      </c>
      <c r="Q3817" s="11">
        <f t="shared" si="118"/>
        <v>42207.259918981479</v>
      </c>
      <c r="R3817" s="3">
        <f t="shared" si="119"/>
        <v>2015</v>
      </c>
    </row>
    <row r="3818" spans="1:18" ht="60" x14ac:dyDescent="0.25">
      <c r="A3818" s="3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10" t="s">
        <v>8315</v>
      </c>
      <c r="P3818" s="3" t="s">
        <v>8316</v>
      </c>
      <c r="Q3818" s="11">
        <f t="shared" si="118"/>
        <v>41807.690081018518</v>
      </c>
      <c r="R3818" s="3">
        <f t="shared" si="119"/>
        <v>2014</v>
      </c>
    </row>
    <row r="3819" spans="1:18" ht="60" x14ac:dyDescent="0.25">
      <c r="A3819" s="3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10" t="s">
        <v>8315</v>
      </c>
      <c r="P3819" s="3" t="s">
        <v>8316</v>
      </c>
      <c r="Q3819" s="11">
        <f t="shared" si="118"/>
        <v>42284.69694444444</v>
      </c>
      <c r="R3819" s="3">
        <f t="shared" si="119"/>
        <v>2015</v>
      </c>
    </row>
    <row r="3820" spans="1:18" ht="45" x14ac:dyDescent="0.25">
      <c r="A3820" s="3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10" t="s">
        <v>8315</v>
      </c>
      <c r="P3820" s="3" t="s">
        <v>8316</v>
      </c>
      <c r="Q3820" s="11">
        <f t="shared" si="118"/>
        <v>42045.84238425926</v>
      </c>
      <c r="R3820" s="3">
        <f t="shared" si="119"/>
        <v>2015</v>
      </c>
    </row>
    <row r="3821" spans="1:18" ht="45" x14ac:dyDescent="0.25">
      <c r="A3821" s="3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10" t="s">
        <v>8315</v>
      </c>
      <c r="P3821" s="3" t="s">
        <v>8316</v>
      </c>
      <c r="Q3821" s="11">
        <f t="shared" si="118"/>
        <v>42184.209537037037</v>
      </c>
      <c r="R3821" s="3">
        <f t="shared" si="119"/>
        <v>2015</v>
      </c>
    </row>
    <row r="3822" spans="1:18" ht="45" x14ac:dyDescent="0.25">
      <c r="A3822" s="3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10" t="s">
        <v>8315</v>
      </c>
      <c r="P3822" s="3" t="s">
        <v>8316</v>
      </c>
      <c r="Q3822" s="11">
        <f t="shared" si="118"/>
        <v>42160.651817129634</v>
      </c>
      <c r="R3822" s="3">
        <f t="shared" si="119"/>
        <v>2015</v>
      </c>
    </row>
    <row r="3823" spans="1:18" ht="60" x14ac:dyDescent="0.25">
      <c r="A3823" s="3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10" t="s">
        <v>8315</v>
      </c>
      <c r="P3823" s="3" t="s">
        <v>8316</v>
      </c>
      <c r="Q3823" s="11">
        <f t="shared" si="118"/>
        <v>42341.180636574078</v>
      </c>
      <c r="R3823" s="3">
        <f t="shared" si="119"/>
        <v>2015</v>
      </c>
    </row>
    <row r="3824" spans="1:18" ht="60" x14ac:dyDescent="0.25">
      <c r="A3824" s="3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10" t="s">
        <v>8315</v>
      </c>
      <c r="P3824" s="3" t="s">
        <v>8316</v>
      </c>
      <c r="Q3824" s="11">
        <f t="shared" si="118"/>
        <v>42329.838159722218</v>
      </c>
      <c r="R3824" s="3">
        <f t="shared" si="119"/>
        <v>2015</v>
      </c>
    </row>
    <row r="3825" spans="1:18" ht="60" x14ac:dyDescent="0.25">
      <c r="A3825" s="3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10" t="s">
        <v>8315</v>
      </c>
      <c r="P3825" s="3" t="s">
        <v>8316</v>
      </c>
      <c r="Q3825" s="11">
        <f t="shared" si="118"/>
        <v>42170.910231481481</v>
      </c>
      <c r="R3825" s="3">
        <f t="shared" si="119"/>
        <v>2015</v>
      </c>
    </row>
    <row r="3826" spans="1:18" ht="60" x14ac:dyDescent="0.25">
      <c r="A3826" s="3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10" t="s">
        <v>8315</v>
      </c>
      <c r="P3826" s="3" t="s">
        <v>8316</v>
      </c>
      <c r="Q3826" s="11">
        <f t="shared" si="118"/>
        <v>42571.626192129625</v>
      </c>
      <c r="R3826" s="3">
        <f t="shared" si="119"/>
        <v>2016</v>
      </c>
    </row>
    <row r="3827" spans="1:18" ht="60" x14ac:dyDescent="0.25">
      <c r="A3827" s="3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10" t="s">
        <v>8315</v>
      </c>
      <c r="P3827" s="3" t="s">
        <v>8316</v>
      </c>
      <c r="Q3827" s="11">
        <f t="shared" si="118"/>
        <v>42151.069606481484</v>
      </c>
      <c r="R3827" s="3">
        <f t="shared" si="119"/>
        <v>2015</v>
      </c>
    </row>
    <row r="3828" spans="1:18" ht="45" x14ac:dyDescent="0.25">
      <c r="A3828" s="3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10" t="s">
        <v>8315</v>
      </c>
      <c r="P3828" s="3" t="s">
        <v>8316</v>
      </c>
      <c r="Q3828" s="11">
        <f t="shared" si="118"/>
        <v>42101.423541666663</v>
      </c>
      <c r="R3828" s="3">
        <f t="shared" si="119"/>
        <v>2015</v>
      </c>
    </row>
    <row r="3829" spans="1:18" ht="60" x14ac:dyDescent="0.25">
      <c r="A3829" s="3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10" t="s">
        <v>8315</v>
      </c>
      <c r="P3829" s="3" t="s">
        <v>8316</v>
      </c>
      <c r="Q3829" s="11">
        <f t="shared" si="118"/>
        <v>42034.928252314814</v>
      </c>
      <c r="R3829" s="3">
        <f t="shared" si="119"/>
        <v>2015</v>
      </c>
    </row>
    <row r="3830" spans="1:18" ht="60" x14ac:dyDescent="0.25">
      <c r="A3830" s="3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10" t="s">
        <v>8315</v>
      </c>
      <c r="P3830" s="3" t="s">
        <v>8316</v>
      </c>
      <c r="Q3830" s="11">
        <f t="shared" si="118"/>
        <v>41944.527627314819</v>
      </c>
      <c r="R3830" s="3">
        <f t="shared" si="119"/>
        <v>2014</v>
      </c>
    </row>
    <row r="3831" spans="1:18" ht="60" x14ac:dyDescent="0.25">
      <c r="A3831" s="3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10" t="s">
        <v>8315</v>
      </c>
      <c r="P3831" s="3" t="s">
        <v>8316</v>
      </c>
      <c r="Q3831" s="11">
        <f t="shared" si="118"/>
        <v>42593.865405092598</v>
      </c>
      <c r="R3831" s="3">
        <f t="shared" si="119"/>
        <v>2016</v>
      </c>
    </row>
    <row r="3832" spans="1:18" ht="45" x14ac:dyDescent="0.25">
      <c r="A3832" s="3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10" t="s">
        <v>8315</v>
      </c>
      <c r="P3832" s="3" t="s">
        <v>8316</v>
      </c>
      <c r="Q3832" s="11">
        <f t="shared" si="118"/>
        <v>42503.740868055553</v>
      </c>
      <c r="R3832" s="3">
        <f t="shared" si="119"/>
        <v>2016</v>
      </c>
    </row>
    <row r="3833" spans="1:18" ht="60" x14ac:dyDescent="0.25">
      <c r="A3833" s="3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10" t="s">
        <v>8315</v>
      </c>
      <c r="P3833" s="3" t="s">
        <v>8316</v>
      </c>
      <c r="Q3833" s="11">
        <f t="shared" si="118"/>
        <v>41927.848900462966</v>
      </c>
      <c r="R3833" s="3">
        <f t="shared" si="119"/>
        <v>2014</v>
      </c>
    </row>
    <row r="3834" spans="1:18" ht="60" x14ac:dyDescent="0.25">
      <c r="A3834" s="3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10" t="s">
        <v>8315</v>
      </c>
      <c r="P3834" s="3" t="s">
        <v>8316</v>
      </c>
      <c r="Q3834" s="11">
        <f t="shared" si="118"/>
        <v>42375.114988425921</v>
      </c>
      <c r="R3834" s="3">
        <f t="shared" si="119"/>
        <v>2016</v>
      </c>
    </row>
    <row r="3835" spans="1:18" ht="60" x14ac:dyDescent="0.25">
      <c r="A3835" s="3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10" t="s">
        <v>8315</v>
      </c>
      <c r="P3835" s="3" t="s">
        <v>8316</v>
      </c>
      <c r="Q3835" s="11">
        <f t="shared" si="118"/>
        <v>41963.872361111105</v>
      </c>
      <c r="R3835" s="3">
        <f t="shared" si="119"/>
        <v>2014</v>
      </c>
    </row>
    <row r="3836" spans="1:18" ht="60" x14ac:dyDescent="0.25">
      <c r="A3836" s="3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10" t="s">
        <v>8315</v>
      </c>
      <c r="P3836" s="3" t="s">
        <v>8316</v>
      </c>
      <c r="Q3836" s="11">
        <f t="shared" si="118"/>
        <v>42143.445219907408</v>
      </c>
      <c r="R3836" s="3">
        <f t="shared" si="119"/>
        <v>2015</v>
      </c>
    </row>
    <row r="3837" spans="1:18" ht="60" x14ac:dyDescent="0.25">
      <c r="A3837" s="3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10" t="s">
        <v>8315</v>
      </c>
      <c r="P3837" s="3" t="s">
        <v>8316</v>
      </c>
      <c r="Q3837" s="11">
        <f t="shared" si="118"/>
        <v>42460.94222222222</v>
      </c>
      <c r="R3837" s="3">
        <f t="shared" si="119"/>
        <v>2016</v>
      </c>
    </row>
    <row r="3838" spans="1:18" ht="45" x14ac:dyDescent="0.25">
      <c r="A3838" s="3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10" t="s">
        <v>8315</v>
      </c>
      <c r="P3838" s="3" t="s">
        <v>8316</v>
      </c>
      <c r="Q3838" s="11">
        <f t="shared" si="118"/>
        <v>42553.926527777774</v>
      </c>
      <c r="R3838" s="3">
        <f t="shared" si="119"/>
        <v>2016</v>
      </c>
    </row>
    <row r="3839" spans="1:18" ht="30" x14ac:dyDescent="0.25">
      <c r="A3839" s="3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10" t="s">
        <v>8315</v>
      </c>
      <c r="P3839" s="3" t="s">
        <v>8316</v>
      </c>
      <c r="Q3839" s="11">
        <f t="shared" si="118"/>
        <v>42152.765717592592</v>
      </c>
      <c r="R3839" s="3">
        <f t="shared" si="119"/>
        <v>2015</v>
      </c>
    </row>
    <row r="3840" spans="1:18" ht="60" x14ac:dyDescent="0.25">
      <c r="A3840" s="3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10" t="s">
        <v>8315</v>
      </c>
      <c r="P3840" s="3" t="s">
        <v>8316</v>
      </c>
      <c r="Q3840" s="11">
        <f t="shared" si="118"/>
        <v>42116.710752314815</v>
      </c>
      <c r="R3840" s="3">
        <f t="shared" si="119"/>
        <v>2015</v>
      </c>
    </row>
    <row r="3841" spans="1:18" ht="60" x14ac:dyDescent="0.25">
      <c r="A3841" s="3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10" t="s">
        <v>8315</v>
      </c>
      <c r="P3841" s="3" t="s">
        <v>8316</v>
      </c>
      <c r="Q3841" s="11">
        <f t="shared" si="118"/>
        <v>42155.142638888887</v>
      </c>
      <c r="R3841" s="3">
        <f t="shared" si="119"/>
        <v>2015</v>
      </c>
    </row>
    <row r="3842" spans="1:18" ht="45" x14ac:dyDescent="0.25">
      <c r="A3842" s="3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10" t="s">
        <v>8315</v>
      </c>
      <c r="P3842" s="3" t="s">
        <v>8316</v>
      </c>
      <c r="Q3842" s="11">
        <f t="shared" si="118"/>
        <v>42432.701724537037</v>
      </c>
      <c r="R3842" s="3">
        <f t="shared" si="119"/>
        <v>2016</v>
      </c>
    </row>
    <row r="3843" spans="1:18" ht="60" x14ac:dyDescent="0.25">
      <c r="A3843" s="3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10" t="s">
        <v>8315</v>
      </c>
      <c r="P3843" s="3" t="s">
        <v>8316</v>
      </c>
      <c r="Q3843" s="11">
        <f t="shared" ref="Q3843:Q3906" si="120">(((J3843/60)/60)/24)+DATE(1970,1,1)</f>
        <v>41780.785729166666</v>
      </c>
      <c r="R3843" s="3">
        <f t="shared" ref="R3843:R3906" si="121">YEAR(Q3843)</f>
        <v>2014</v>
      </c>
    </row>
    <row r="3844" spans="1:18" ht="60" x14ac:dyDescent="0.25">
      <c r="A3844" s="3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10" t="s">
        <v>8315</v>
      </c>
      <c r="P3844" s="3" t="s">
        <v>8316</v>
      </c>
      <c r="Q3844" s="11">
        <f t="shared" si="120"/>
        <v>41740.493657407409</v>
      </c>
      <c r="R3844" s="3">
        <f t="shared" si="121"/>
        <v>2014</v>
      </c>
    </row>
    <row r="3845" spans="1:18" ht="60" x14ac:dyDescent="0.25">
      <c r="A3845" s="3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10" t="s">
        <v>8315</v>
      </c>
      <c r="P3845" s="3" t="s">
        <v>8316</v>
      </c>
      <c r="Q3845" s="11">
        <f t="shared" si="120"/>
        <v>41766.072500000002</v>
      </c>
      <c r="R3845" s="3">
        <f t="shared" si="121"/>
        <v>2014</v>
      </c>
    </row>
    <row r="3846" spans="1:18" ht="60" x14ac:dyDescent="0.25">
      <c r="A3846" s="3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10" t="s">
        <v>8315</v>
      </c>
      <c r="P3846" s="3" t="s">
        <v>8316</v>
      </c>
      <c r="Q3846" s="11">
        <f t="shared" si="120"/>
        <v>41766.617291666669</v>
      </c>
      <c r="R3846" s="3">
        <f t="shared" si="121"/>
        <v>2014</v>
      </c>
    </row>
    <row r="3847" spans="1:18" ht="60" x14ac:dyDescent="0.25">
      <c r="A3847" s="3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10" t="s">
        <v>8315</v>
      </c>
      <c r="P3847" s="3" t="s">
        <v>8316</v>
      </c>
      <c r="Q3847" s="11">
        <f t="shared" si="120"/>
        <v>42248.627013888887</v>
      </c>
      <c r="R3847" s="3">
        <f t="shared" si="121"/>
        <v>2015</v>
      </c>
    </row>
    <row r="3848" spans="1:18" ht="45" x14ac:dyDescent="0.25">
      <c r="A3848" s="3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10" t="s">
        <v>8315</v>
      </c>
      <c r="P3848" s="3" t="s">
        <v>8316</v>
      </c>
      <c r="Q3848" s="11">
        <f t="shared" si="120"/>
        <v>41885.221550925926</v>
      </c>
      <c r="R3848" s="3">
        <f t="shared" si="121"/>
        <v>2014</v>
      </c>
    </row>
    <row r="3849" spans="1:18" ht="45" x14ac:dyDescent="0.25">
      <c r="A3849" s="3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10" t="s">
        <v>8315</v>
      </c>
      <c r="P3849" s="3" t="s">
        <v>8316</v>
      </c>
      <c r="Q3849" s="11">
        <f t="shared" si="120"/>
        <v>42159.224432870367</v>
      </c>
      <c r="R3849" s="3">
        <f t="shared" si="121"/>
        <v>2015</v>
      </c>
    </row>
    <row r="3850" spans="1:18" ht="60" x14ac:dyDescent="0.25">
      <c r="A3850" s="3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10" t="s">
        <v>8315</v>
      </c>
      <c r="P3850" s="3" t="s">
        <v>8316</v>
      </c>
      <c r="Q3850" s="11">
        <f t="shared" si="120"/>
        <v>42265.817002314812</v>
      </c>
      <c r="R3850" s="3">
        <f t="shared" si="121"/>
        <v>2015</v>
      </c>
    </row>
    <row r="3851" spans="1:18" ht="75" x14ac:dyDescent="0.25">
      <c r="A3851" s="3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10" t="s">
        <v>8315</v>
      </c>
      <c r="P3851" s="3" t="s">
        <v>8316</v>
      </c>
      <c r="Q3851" s="11">
        <f t="shared" si="120"/>
        <v>42136.767175925925</v>
      </c>
      <c r="R3851" s="3">
        <f t="shared" si="121"/>
        <v>2015</v>
      </c>
    </row>
    <row r="3852" spans="1:18" ht="30" x14ac:dyDescent="0.25">
      <c r="A3852" s="3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10" t="s">
        <v>8315</v>
      </c>
      <c r="P3852" s="3" t="s">
        <v>8316</v>
      </c>
      <c r="Q3852" s="11">
        <f t="shared" si="120"/>
        <v>41975.124340277776</v>
      </c>
      <c r="R3852" s="3">
        <f t="shared" si="121"/>
        <v>2014</v>
      </c>
    </row>
    <row r="3853" spans="1:18" ht="45" x14ac:dyDescent="0.25">
      <c r="A3853" s="3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10" t="s">
        <v>8315</v>
      </c>
      <c r="P3853" s="3" t="s">
        <v>8316</v>
      </c>
      <c r="Q3853" s="11">
        <f t="shared" si="120"/>
        <v>42172.439571759256</v>
      </c>
      <c r="R3853" s="3">
        <f t="shared" si="121"/>
        <v>2015</v>
      </c>
    </row>
    <row r="3854" spans="1:18" ht="45" x14ac:dyDescent="0.25">
      <c r="A3854" s="3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10" t="s">
        <v>8315</v>
      </c>
      <c r="P3854" s="3" t="s">
        <v>8316</v>
      </c>
      <c r="Q3854" s="11">
        <f t="shared" si="120"/>
        <v>42065.190694444449</v>
      </c>
      <c r="R3854" s="3">
        <f t="shared" si="121"/>
        <v>2015</v>
      </c>
    </row>
    <row r="3855" spans="1:18" ht="45" x14ac:dyDescent="0.25">
      <c r="A3855" s="3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10" t="s">
        <v>8315</v>
      </c>
      <c r="P3855" s="3" t="s">
        <v>8316</v>
      </c>
      <c r="Q3855" s="11">
        <f t="shared" si="120"/>
        <v>41848.84002314815</v>
      </c>
      <c r="R3855" s="3">
        <f t="shared" si="121"/>
        <v>2014</v>
      </c>
    </row>
    <row r="3856" spans="1:18" ht="30" x14ac:dyDescent="0.25">
      <c r="A3856" s="3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10" t="s">
        <v>8315</v>
      </c>
      <c r="P3856" s="3" t="s">
        <v>8316</v>
      </c>
      <c r="Q3856" s="11">
        <f t="shared" si="120"/>
        <v>42103.884930555556</v>
      </c>
      <c r="R3856" s="3">
        <f t="shared" si="121"/>
        <v>2015</v>
      </c>
    </row>
    <row r="3857" spans="1:18" ht="75" x14ac:dyDescent="0.25">
      <c r="A3857" s="3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10" t="s">
        <v>8315</v>
      </c>
      <c r="P3857" s="3" t="s">
        <v>8316</v>
      </c>
      <c r="Q3857" s="11">
        <f t="shared" si="120"/>
        <v>42059.970729166671</v>
      </c>
      <c r="R3857" s="3">
        <f t="shared" si="121"/>
        <v>2015</v>
      </c>
    </row>
    <row r="3858" spans="1:18" ht="60" x14ac:dyDescent="0.25">
      <c r="A3858" s="3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10" t="s">
        <v>8315</v>
      </c>
      <c r="P3858" s="3" t="s">
        <v>8316</v>
      </c>
      <c r="Q3858" s="11">
        <f t="shared" si="120"/>
        <v>42041.743090277778</v>
      </c>
      <c r="R3858" s="3">
        <f t="shared" si="121"/>
        <v>2015</v>
      </c>
    </row>
    <row r="3859" spans="1:18" ht="60" x14ac:dyDescent="0.25">
      <c r="A3859" s="3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10" t="s">
        <v>8315</v>
      </c>
      <c r="P3859" s="3" t="s">
        <v>8316</v>
      </c>
      <c r="Q3859" s="11">
        <f t="shared" si="120"/>
        <v>41829.73715277778</v>
      </c>
      <c r="R3859" s="3">
        <f t="shared" si="121"/>
        <v>2014</v>
      </c>
    </row>
    <row r="3860" spans="1:18" ht="60" x14ac:dyDescent="0.25">
      <c r="A3860" s="3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10" t="s">
        <v>8315</v>
      </c>
      <c r="P3860" s="3" t="s">
        <v>8316</v>
      </c>
      <c r="Q3860" s="11">
        <f t="shared" si="120"/>
        <v>42128.431064814817</v>
      </c>
      <c r="R3860" s="3">
        <f t="shared" si="121"/>
        <v>2015</v>
      </c>
    </row>
    <row r="3861" spans="1:18" ht="45" x14ac:dyDescent="0.25">
      <c r="A3861" s="3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10" t="s">
        <v>8315</v>
      </c>
      <c r="P3861" s="3" t="s">
        <v>8316</v>
      </c>
      <c r="Q3861" s="11">
        <f t="shared" si="120"/>
        <v>41789.893599537041</v>
      </c>
      <c r="R3861" s="3">
        <f t="shared" si="121"/>
        <v>2014</v>
      </c>
    </row>
    <row r="3862" spans="1:18" ht="60" x14ac:dyDescent="0.25">
      <c r="A3862" s="3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10" t="s">
        <v>8315</v>
      </c>
      <c r="P3862" s="3" t="s">
        <v>8316</v>
      </c>
      <c r="Q3862" s="11">
        <f t="shared" si="120"/>
        <v>41833.660995370366</v>
      </c>
      <c r="R3862" s="3">
        <f t="shared" si="121"/>
        <v>2014</v>
      </c>
    </row>
    <row r="3863" spans="1:18" x14ac:dyDescent="0.25">
      <c r="A3863" s="3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10" t="s">
        <v>8315</v>
      </c>
      <c r="P3863" s="3" t="s">
        <v>8316</v>
      </c>
      <c r="Q3863" s="11">
        <f t="shared" si="120"/>
        <v>41914.590011574073</v>
      </c>
      <c r="R3863" s="3">
        <f t="shared" si="121"/>
        <v>2014</v>
      </c>
    </row>
    <row r="3864" spans="1:18" ht="30" x14ac:dyDescent="0.25">
      <c r="A3864" s="3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10" t="s">
        <v>8315</v>
      </c>
      <c r="P3864" s="3" t="s">
        <v>8316</v>
      </c>
      <c r="Q3864" s="11">
        <f t="shared" si="120"/>
        <v>42611.261064814811</v>
      </c>
      <c r="R3864" s="3">
        <f t="shared" si="121"/>
        <v>2016</v>
      </c>
    </row>
    <row r="3865" spans="1:18" ht="60" x14ac:dyDescent="0.25">
      <c r="A3865" s="3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10" t="s">
        <v>8315</v>
      </c>
      <c r="P3865" s="3" t="s">
        <v>8316</v>
      </c>
      <c r="Q3865" s="11">
        <f t="shared" si="120"/>
        <v>42253.633159722223</v>
      </c>
      <c r="R3865" s="3">
        <f t="shared" si="121"/>
        <v>2015</v>
      </c>
    </row>
    <row r="3866" spans="1:18" ht="60" x14ac:dyDescent="0.25">
      <c r="A3866" s="3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10" t="s">
        <v>8315</v>
      </c>
      <c r="P3866" s="3" t="s">
        <v>8316</v>
      </c>
      <c r="Q3866" s="11">
        <f t="shared" si="120"/>
        <v>42295.891828703709</v>
      </c>
      <c r="R3866" s="3">
        <f t="shared" si="121"/>
        <v>2015</v>
      </c>
    </row>
    <row r="3867" spans="1:18" ht="45" x14ac:dyDescent="0.25">
      <c r="A3867" s="3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10" t="s">
        <v>8315</v>
      </c>
      <c r="P3867" s="3" t="s">
        <v>8316</v>
      </c>
      <c r="Q3867" s="11">
        <f t="shared" si="120"/>
        <v>41841.651597222226</v>
      </c>
      <c r="R3867" s="3">
        <f t="shared" si="121"/>
        <v>2014</v>
      </c>
    </row>
    <row r="3868" spans="1:18" ht="30" x14ac:dyDescent="0.25">
      <c r="A3868" s="3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10" t="s">
        <v>8315</v>
      </c>
      <c r="P3868" s="3" t="s">
        <v>8316</v>
      </c>
      <c r="Q3868" s="11">
        <f t="shared" si="120"/>
        <v>42402.947002314817</v>
      </c>
      <c r="R3868" s="3">
        <f t="shared" si="121"/>
        <v>2016</v>
      </c>
    </row>
    <row r="3869" spans="1:18" ht="45" x14ac:dyDescent="0.25">
      <c r="A3869" s="3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10" t="s">
        <v>8315</v>
      </c>
      <c r="P3869" s="3" t="s">
        <v>8316</v>
      </c>
      <c r="Q3869" s="11">
        <f t="shared" si="120"/>
        <v>42509.814108796301</v>
      </c>
      <c r="R3869" s="3">
        <f t="shared" si="121"/>
        <v>2016</v>
      </c>
    </row>
    <row r="3870" spans="1:18" ht="30" x14ac:dyDescent="0.25">
      <c r="A3870" s="3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10" t="s">
        <v>8315</v>
      </c>
      <c r="P3870" s="3" t="s">
        <v>8357</v>
      </c>
      <c r="Q3870" s="11">
        <f t="shared" si="120"/>
        <v>41865.659780092588</v>
      </c>
      <c r="R3870" s="3">
        <f t="shared" si="121"/>
        <v>2014</v>
      </c>
    </row>
    <row r="3871" spans="1:18" ht="30" x14ac:dyDescent="0.25">
      <c r="A3871" s="3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10" t="s">
        <v>8315</v>
      </c>
      <c r="P3871" s="3" t="s">
        <v>8357</v>
      </c>
      <c r="Q3871" s="11">
        <f t="shared" si="120"/>
        <v>42047.724444444444</v>
      </c>
      <c r="R3871" s="3">
        <f t="shared" si="121"/>
        <v>2015</v>
      </c>
    </row>
    <row r="3872" spans="1:18" ht="60" x14ac:dyDescent="0.25">
      <c r="A3872" s="3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10" t="s">
        <v>8315</v>
      </c>
      <c r="P3872" s="3" t="s">
        <v>8357</v>
      </c>
      <c r="Q3872" s="11">
        <f t="shared" si="120"/>
        <v>41793.17219907407</v>
      </c>
      <c r="R3872" s="3">
        <f t="shared" si="121"/>
        <v>2014</v>
      </c>
    </row>
    <row r="3873" spans="1:18" ht="45" x14ac:dyDescent="0.25">
      <c r="A3873" s="3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10" t="s">
        <v>8315</v>
      </c>
      <c r="P3873" s="3" t="s">
        <v>8357</v>
      </c>
      <c r="Q3873" s="11">
        <f t="shared" si="120"/>
        <v>42763.780671296292</v>
      </c>
      <c r="R3873" s="3">
        <f t="shared" si="121"/>
        <v>2017</v>
      </c>
    </row>
    <row r="3874" spans="1:18" ht="60" x14ac:dyDescent="0.25">
      <c r="A3874" s="3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10" t="s">
        <v>8315</v>
      </c>
      <c r="P3874" s="3" t="s">
        <v>8357</v>
      </c>
      <c r="Q3874" s="11">
        <f t="shared" si="120"/>
        <v>42180.145787037036</v>
      </c>
      <c r="R3874" s="3">
        <f t="shared" si="121"/>
        <v>2015</v>
      </c>
    </row>
    <row r="3875" spans="1:18" ht="60" x14ac:dyDescent="0.25">
      <c r="A3875" s="3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10" t="s">
        <v>8315</v>
      </c>
      <c r="P3875" s="3" t="s">
        <v>8357</v>
      </c>
      <c r="Q3875" s="11">
        <f t="shared" si="120"/>
        <v>42255.696006944447</v>
      </c>
      <c r="R3875" s="3">
        <f t="shared" si="121"/>
        <v>2015</v>
      </c>
    </row>
    <row r="3876" spans="1:18" ht="60" x14ac:dyDescent="0.25">
      <c r="A3876" s="3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10" t="s">
        <v>8315</v>
      </c>
      <c r="P3876" s="3" t="s">
        <v>8357</v>
      </c>
      <c r="Q3876" s="11">
        <f t="shared" si="120"/>
        <v>42007.016458333332</v>
      </c>
      <c r="R3876" s="3">
        <f t="shared" si="121"/>
        <v>2015</v>
      </c>
    </row>
    <row r="3877" spans="1:18" ht="45" x14ac:dyDescent="0.25">
      <c r="A3877" s="3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10" t="s">
        <v>8315</v>
      </c>
      <c r="P3877" s="3" t="s">
        <v>8357</v>
      </c>
      <c r="Q3877" s="11">
        <f t="shared" si="120"/>
        <v>42615.346817129626</v>
      </c>
      <c r="R3877" s="3">
        <f t="shared" si="121"/>
        <v>2016</v>
      </c>
    </row>
    <row r="3878" spans="1:18" ht="60" x14ac:dyDescent="0.25">
      <c r="A3878" s="3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10" t="s">
        <v>8315</v>
      </c>
      <c r="P3878" s="3" t="s">
        <v>8357</v>
      </c>
      <c r="Q3878" s="11">
        <f t="shared" si="120"/>
        <v>42372.624166666668</v>
      </c>
      <c r="R3878" s="3">
        <f t="shared" si="121"/>
        <v>2016</v>
      </c>
    </row>
    <row r="3879" spans="1:18" ht="60" x14ac:dyDescent="0.25">
      <c r="A3879" s="3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10" t="s">
        <v>8315</v>
      </c>
      <c r="P3879" s="3" t="s">
        <v>8357</v>
      </c>
      <c r="Q3879" s="11">
        <f t="shared" si="120"/>
        <v>42682.67768518519</v>
      </c>
      <c r="R3879" s="3">
        <f t="shared" si="121"/>
        <v>2016</v>
      </c>
    </row>
    <row r="3880" spans="1:18" ht="45" x14ac:dyDescent="0.25">
      <c r="A3880" s="3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10" t="s">
        <v>8315</v>
      </c>
      <c r="P3880" s="3" t="s">
        <v>8357</v>
      </c>
      <c r="Q3880" s="11">
        <f t="shared" si="120"/>
        <v>42154.818819444445</v>
      </c>
      <c r="R3880" s="3">
        <f t="shared" si="121"/>
        <v>2015</v>
      </c>
    </row>
    <row r="3881" spans="1:18" ht="45" x14ac:dyDescent="0.25">
      <c r="A3881" s="3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10" t="s">
        <v>8315</v>
      </c>
      <c r="P3881" s="3" t="s">
        <v>8357</v>
      </c>
      <c r="Q3881" s="11">
        <f t="shared" si="120"/>
        <v>41999.861064814817</v>
      </c>
      <c r="R3881" s="3">
        <f t="shared" si="121"/>
        <v>2014</v>
      </c>
    </row>
    <row r="3882" spans="1:18" ht="60" x14ac:dyDescent="0.25">
      <c r="A3882" s="3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10" t="s">
        <v>8315</v>
      </c>
      <c r="P3882" s="3" t="s">
        <v>8357</v>
      </c>
      <c r="Q3882" s="11">
        <f t="shared" si="120"/>
        <v>41815.815046296295</v>
      </c>
      <c r="R3882" s="3">
        <f t="shared" si="121"/>
        <v>2014</v>
      </c>
    </row>
    <row r="3883" spans="1:18" ht="30" x14ac:dyDescent="0.25">
      <c r="A3883" s="3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10" t="s">
        <v>8315</v>
      </c>
      <c r="P3883" s="3" t="s">
        <v>8357</v>
      </c>
      <c r="Q3883" s="11">
        <f t="shared" si="120"/>
        <v>42756.018506944441</v>
      </c>
      <c r="R3883" s="3">
        <f t="shared" si="121"/>
        <v>2017</v>
      </c>
    </row>
    <row r="3884" spans="1:18" ht="60" x14ac:dyDescent="0.25">
      <c r="A3884" s="3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10" t="s">
        <v>8315</v>
      </c>
      <c r="P3884" s="3" t="s">
        <v>8357</v>
      </c>
      <c r="Q3884" s="11">
        <f t="shared" si="120"/>
        <v>42373.983449074076</v>
      </c>
      <c r="R3884" s="3">
        <f t="shared" si="121"/>
        <v>2016</v>
      </c>
    </row>
    <row r="3885" spans="1:18" ht="60" x14ac:dyDescent="0.25">
      <c r="A3885" s="3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10" t="s">
        <v>8315</v>
      </c>
      <c r="P3885" s="3" t="s">
        <v>8357</v>
      </c>
      <c r="Q3885" s="11">
        <f t="shared" si="120"/>
        <v>41854.602650462963</v>
      </c>
      <c r="R3885" s="3">
        <f t="shared" si="121"/>
        <v>2014</v>
      </c>
    </row>
    <row r="3886" spans="1:18" ht="45" x14ac:dyDescent="0.25">
      <c r="A3886" s="3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10" t="s">
        <v>8315</v>
      </c>
      <c r="P3886" s="3" t="s">
        <v>8357</v>
      </c>
      <c r="Q3886" s="11">
        <f t="shared" si="120"/>
        <v>42065.791574074072</v>
      </c>
      <c r="R3886" s="3">
        <f t="shared" si="121"/>
        <v>2015</v>
      </c>
    </row>
    <row r="3887" spans="1:18" ht="45" x14ac:dyDescent="0.25">
      <c r="A3887" s="3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10" t="s">
        <v>8315</v>
      </c>
      <c r="P3887" s="3" t="s">
        <v>8357</v>
      </c>
      <c r="Q3887" s="11">
        <f t="shared" si="120"/>
        <v>42469.951284722221</v>
      </c>
      <c r="R3887" s="3">
        <f t="shared" si="121"/>
        <v>2016</v>
      </c>
    </row>
    <row r="3888" spans="1:18" x14ac:dyDescent="0.25">
      <c r="A3888" s="3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10" t="s">
        <v>8315</v>
      </c>
      <c r="P3888" s="3" t="s">
        <v>8357</v>
      </c>
      <c r="Q3888" s="11">
        <f t="shared" si="120"/>
        <v>41954.228032407409</v>
      </c>
      <c r="R3888" s="3">
        <f t="shared" si="121"/>
        <v>2014</v>
      </c>
    </row>
    <row r="3889" spans="1:18" ht="60" x14ac:dyDescent="0.25">
      <c r="A3889" s="3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10" t="s">
        <v>8315</v>
      </c>
      <c r="P3889" s="3" t="s">
        <v>8357</v>
      </c>
      <c r="Q3889" s="11">
        <f t="shared" si="120"/>
        <v>42079.857974537037</v>
      </c>
      <c r="R3889" s="3">
        <f t="shared" si="121"/>
        <v>2015</v>
      </c>
    </row>
    <row r="3890" spans="1:18" ht="60" x14ac:dyDescent="0.25">
      <c r="A3890" s="3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10" t="s">
        <v>8315</v>
      </c>
      <c r="P3890" s="3" t="s">
        <v>8316</v>
      </c>
      <c r="Q3890" s="11">
        <f t="shared" si="120"/>
        <v>42762.545810185184</v>
      </c>
      <c r="R3890" s="3">
        <f t="shared" si="121"/>
        <v>2017</v>
      </c>
    </row>
    <row r="3891" spans="1:18" ht="45" x14ac:dyDescent="0.25">
      <c r="A3891" s="3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10" t="s">
        <v>8315</v>
      </c>
      <c r="P3891" s="3" t="s">
        <v>8316</v>
      </c>
      <c r="Q3891" s="11">
        <f t="shared" si="120"/>
        <v>41977.004976851851</v>
      </c>
      <c r="R3891" s="3">
        <f t="shared" si="121"/>
        <v>2014</v>
      </c>
    </row>
    <row r="3892" spans="1:18" ht="60" x14ac:dyDescent="0.25">
      <c r="A3892" s="3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10" t="s">
        <v>8315</v>
      </c>
      <c r="P3892" s="3" t="s">
        <v>8316</v>
      </c>
      <c r="Q3892" s="11">
        <f t="shared" si="120"/>
        <v>42171.758611111116</v>
      </c>
      <c r="R3892" s="3">
        <f t="shared" si="121"/>
        <v>2015</v>
      </c>
    </row>
    <row r="3893" spans="1:18" ht="30" x14ac:dyDescent="0.25">
      <c r="A3893" s="3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10" t="s">
        <v>8315</v>
      </c>
      <c r="P3893" s="3" t="s">
        <v>8316</v>
      </c>
      <c r="Q3893" s="11">
        <f t="shared" si="120"/>
        <v>42056.1324537037</v>
      </c>
      <c r="R3893" s="3">
        <f t="shared" si="121"/>
        <v>2015</v>
      </c>
    </row>
    <row r="3894" spans="1:18" ht="60" x14ac:dyDescent="0.25">
      <c r="A3894" s="3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10" t="s">
        <v>8315</v>
      </c>
      <c r="P3894" s="3" t="s">
        <v>8316</v>
      </c>
      <c r="Q3894" s="11">
        <f t="shared" si="120"/>
        <v>41867.652280092596</v>
      </c>
      <c r="R3894" s="3">
        <f t="shared" si="121"/>
        <v>2014</v>
      </c>
    </row>
    <row r="3895" spans="1:18" ht="60" x14ac:dyDescent="0.25">
      <c r="A3895" s="3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10" t="s">
        <v>8315</v>
      </c>
      <c r="P3895" s="3" t="s">
        <v>8316</v>
      </c>
      <c r="Q3895" s="11">
        <f t="shared" si="120"/>
        <v>41779.657870370371</v>
      </c>
      <c r="R3895" s="3">
        <f t="shared" si="121"/>
        <v>2014</v>
      </c>
    </row>
    <row r="3896" spans="1:18" ht="60" x14ac:dyDescent="0.25">
      <c r="A3896" s="3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10" t="s">
        <v>8315</v>
      </c>
      <c r="P3896" s="3" t="s">
        <v>8316</v>
      </c>
      <c r="Q3896" s="11">
        <f t="shared" si="120"/>
        <v>42679.958472222221</v>
      </c>
      <c r="R3896" s="3">
        <f t="shared" si="121"/>
        <v>2016</v>
      </c>
    </row>
    <row r="3897" spans="1:18" ht="60" x14ac:dyDescent="0.25">
      <c r="A3897" s="3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10" t="s">
        <v>8315</v>
      </c>
      <c r="P3897" s="3" t="s">
        <v>8316</v>
      </c>
      <c r="Q3897" s="11">
        <f t="shared" si="120"/>
        <v>42032.250208333338</v>
      </c>
      <c r="R3897" s="3">
        <f t="shared" si="121"/>
        <v>2015</v>
      </c>
    </row>
    <row r="3898" spans="1:18" ht="60" x14ac:dyDescent="0.25">
      <c r="A3898" s="3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10" t="s">
        <v>8315</v>
      </c>
      <c r="P3898" s="3" t="s">
        <v>8316</v>
      </c>
      <c r="Q3898" s="11">
        <f t="shared" si="120"/>
        <v>41793.191875000004</v>
      </c>
      <c r="R3898" s="3">
        <f t="shared" si="121"/>
        <v>2014</v>
      </c>
    </row>
    <row r="3899" spans="1:18" ht="60" x14ac:dyDescent="0.25">
      <c r="A3899" s="3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10" t="s">
        <v>8315</v>
      </c>
      <c r="P3899" s="3" t="s">
        <v>8316</v>
      </c>
      <c r="Q3899" s="11">
        <f t="shared" si="120"/>
        <v>41982.87364583333</v>
      </c>
      <c r="R3899" s="3">
        <f t="shared" si="121"/>
        <v>2014</v>
      </c>
    </row>
    <row r="3900" spans="1:18" ht="60" x14ac:dyDescent="0.25">
      <c r="A3900" s="3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10" t="s">
        <v>8315</v>
      </c>
      <c r="P3900" s="3" t="s">
        <v>8316</v>
      </c>
      <c r="Q3900" s="11">
        <f t="shared" si="120"/>
        <v>42193.482291666667</v>
      </c>
      <c r="R3900" s="3">
        <f t="shared" si="121"/>
        <v>2015</v>
      </c>
    </row>
    <row r="3901" spans="1:18" ht="45" x14ac:dyDescent="0.25">
      <c r="A3901" s="3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10" t="s">
        <v>8315</v>
      </c>
      <c r="P3901" s="3" t="s">
        <v>8316</v>
      </c>
      <c r="Q3901" s="11">
        <f t="shared" si="120"/>
        <v>41843.775011574071</v>
      </c>
      <c r="R3901" s="3">
        <f t="shared" si="121"/>
        <v>2014</v>
      </c>
    </row>
    <row r="3902" spans="1:18" ht="45" x14ac:dyDescent="0.25">
      <c r="A3902" s="3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10" t="s">
        <v>8315</v>
      </c>
      <c r="P3902" s="3" t="s">
        <v>8316</v>
      </c>
      <c r="Q3902" s="11">
        <f t="shared" si="120"/>
        <v>42136.092488425929</v>
      </c>
      <c r="R3902" s="3">
        <f t="shared" si="121"/>
        <v>2015</v>
      </c>
    </row>
    <row r="3903" spans="1:18" ht="60" x14ac:dyDescent="0.25">
      <c r="A3903" s="3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10" t="s">
        <v>8315</v>
      </c>
      <c r="P3903" s="3" t="s">
        <v>8316</v>
      </c>
      <c r="Q3903" s="11">
        <f t="shared" si="120"/>
        <v>42317.826377314821</v>
      </c>
      <c r="R3903" s="3">
        <f t="shared" si="121"/>
        <v>2015</v>
      </c>
    </row>
    <row r="3904" spans="1:18" ht="60" x14ac:dyDescent="0.25">
      <c r="A3904" s="3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10" t="s">
        <v>8315</v>
      </c>
      <c r="P3904" s="3" t="s">
        <v>8316</v>
      </c>
      <c r="Q3904" s="11">
        <f t="shared" si="120"/>
        <v>42663.468078703707</v>
      </c>
      <c r="R3904" s="3">
        <f t="shared" si="121"/>
        <v>2016</v>
      </c>
    </row>
    <row r="3905" spans="1:18" ht="60" x14ac:dyDescent="0.25">
      <c r="A3905" s="3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10" t="s">
        <v>8315</v>
      </c>
      <c r="P3905" s="3" t="s">
        <v>8316</v>
      </c>
      <c r="Q3905" s="11">
        <f t="shared" si="120"/>
        <v>42186.01116898148</v>
      </c>
      <c r="R3905" s="3">
        <f t="shared" si="121"/>
        <v>2015</v>
      </c>
    </row>
    <row r="3906" spans="1:18" ht="30" x14ac:dyDescent="0.25">
      <c r="A3906" s="3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10" t="s">
        <v>8315</v>
      </c>
      <c r="P3906" s="3" t="s">
        <v>8316</v>
      </c>
      <c r="Q3906" s="11">
        <f t="shared" si="120"/>
        <v>42095.229166666672</v>
      </c>
      <c r="R3906" s="3">
        <f t="shared" si="121"/>
        <v>2015</v>
      </c>
    </row>
    <row r="3907" spans="1:18" ht="60" x14ac:dyDescent="0.25">
      <c r="A3907" s="3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10" t="s">
        <v>8315</v>
      </c>
      <c r="P3907" s="3" t="s">
        <v>8316</v>
      </c>
      <c r="Q3907" s="11">
        <f t="shared" ref="Q3907:Q3970" si="122">(((J3907/60)/60)/24)+DATE(1970,1,1)</f>
        <v>42124.623877314814</v>
      </c>
      <c r="R3907" s="3">
        <f t="shared" ref="R3907:R3970" si="123">YEAR(Q3907)</f>
        <v>2015</v>
      </c>
    </row>
    <row r="3908" spans="1:18" ht="45" x14ac:dyDescent="0.25">
      <c r="A3908" s="3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10" t="s">
        <v>8315</v>
      </c>
      <c r="P3908" s="3" t="s">
        <v>8316</v>
      </c>
      <c r="Q3908" s="11">
        <f t="shared" si="122"/>
        <v>42143.917743055557</v>
      </c>
      <c r="R3908" s="3">
        <f t="shared" si="123"/>
        <v>2015</v>
      </c>
    </row>
    <row r="3909" spans="1:18" ht="45" x14ac:dyDescent="0.25">
      <c r="A3909" s="3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10" t="s">
        <v>8315</v>
      </c>
      <c r="P3909" s="3" t="s">
        <v>8316</v>
      </c>
      <c r="Q3909" s="11">
        <f t="shared" si="122"/>
        <v>41906.819513888891</v>
      </c>
      <c r="R3909" s="3">
        <f t="shared" si="123"/>
        <v>2014</v>
      </c>
    </row>
    <row r="3910" spans="1:18" ht="60" x14ac:dyDescent="0.25">
      <c r="A3910" s="3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10" t="s">
        <v>8315</v>
      </c>
      <c r="P3910" s="3" t="s">
        <v>8316</v>
      </c>
      <c r="Q3910" s="11">
        <f t="shared" si="122"/>
        <v>41834.135370370372</v>
      </c>
      <c r="R3910" s="3">
        <f t="shared" si="123"/>
        <v>2014</v>
      </c>
    </row>
    <row r="3911" spans="1:18" ht="45" x14ac:dyDescent="0.25">
      <c r="A3911" s="3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10" t="s">
        <v>8315</v>
      </c>
      <c r="P3911" s="3" t="s">
        <v>8316</v>
      </c>
      <c r="Q3911" s="11">
        <f t="shared" si="122"/>
        <v>41863.359282407408</v>
      </c>
      <c r="R3911" s="3">
        <f t="shared" si="123"/>
        <v>2014</v>
      </c>
    </row>
    <row r="3912" spans="1:18" ht="45" x14ac:dyDescent="0.25">
      <c r="A3912" s="3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10" t="s">
        <v>8315</v>
      </c>
      <c r="P3912" s="3" t="s">
        <v>8316</v>
      </c>
      <c r="Q3912" s="11">
        <f t="shared" si="122"/>
        <v>42224.756909722222</v>
      </c>
      <c r="R3912" s="3">
        <f t="shared" si="123"/>
        <v>2015</v>
      </c>
    </row>
    <row r="3913" spans="1:18" ht="45" x14ac:dyDescent="0.25">
      <c r="A3913" s="3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10" t="s">
        <v>8315</v>
      </c>
      <c r="P3913" s="3" t="s">
        <v>8316</v>
      </c>
      <c r="Q3913" s="11">
        <f t="shared" si="122"/>
        <v>41939.8122337963</v>
      </c>
      <c r="R3913" s="3">
        <f t="shared" si="123"/>
        <v>2014</v>
      </c>
    </row>
    <row r="3914" spans="1:18" ht="45" x14ac:dyDescent="0.25">
      <c r="A3914" s="3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10" t="s">
        <v>8315</v>
      </c>
      <c r="P3914" s="3" t="s">
        <v>8316</v>
      </c>
      <c r="Q3914" s="11">
        <f t="shared" si="122"/>
        <v>42059.270023148143</v>
      </c>
      <c r="R3914" s="3">
        <f t="shared" si="123"/>
        <v>2015</v>
      </c>
    </row>
    <row r="3915" spans="1:18" ht="45" x14ac:dyDescent="0.25">
      <c r="A3915" s="3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10" t="s">
        <v>8315</v>
      </c>
      <c r="P3915" s="3" t="s">
        <v>8316</v>
      </c>
      <c r="Q3915" s="11">
        <f t="shared" si="122"/>
        <v>42308.211215277777</v>
      </c>
      <c r="R3915" s="3">
        <f t="shared" si="123"/>
        <v>2015</v>
      </c>
    </row>
    <row r="3916" spans="1:18" ht="60" x14ac:dyDescent="0.25">
      <c r="A3916" s="3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10" t="s">
        <v>8315</v>
      </c>
      <c r="P3916" s="3" t="s">
        <v>8316</v>
      </c>
      <c r="Q3916" s="11">
        <f t="shared" si="122"/>
        <v>42114.818935185183</v>
      </c>
      <c r="R3916" s="3">
        <f t="shared" si="123"/>
        <v>2015</v>
      </c>
    </row>
    <row r="3917" spans="1:18" ht="60" x14ac:dyDescent="0.25">
      <c r="A3917" s="3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10" t="s">
        <v>8315</v>
      </c>
      <c r="P3917" s="3" t="s">
        <v>8316</v>
      </c>
      <c r="Q3917" s="11">
        <f t="shared" si="122"/>
        <v>42492.98505787037</v>
      </c>
      <c r="R3917" s="3">
        <f t="shared" si="123"/>
        <v>2016</v>
      </c>
    </row>
    <row r="3918" spans="1:18" ht="60" x14ac:dyDescent="0.25">
      <c r="A3918" s="3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10" t="s">
        <v>8315</v>
      </c>
      <c r="P3918" s="3" t="s">
        <v>8316</v>
      </c>
      <c r="Q3918" s="11">
        <f t="shared" si="122"/>
        <v>42494.471666666665</v>
      </c>
      <c r="R3918" s="3">
        <f t="shared" si="123"/>
        <v>2016</v>
      </c>
    </row>
    <row r="3919" spans="1:18" ht="45" x14ac:dyDescent="0.25">
      <c r="A3919" s="3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10" t="s">
        <v>8315</v>
      </c>
      <c r="P3919" s="3" t="s">
        <v>8316</v>
      </c>
      <c r="Q3919" s="11">
        <f t="shared" si="122"/>
        <v>41863.527326388888</v>
      </c>
      <c r="R3919" s="3">
        <f t="shared" si="123"/>
        <v>2014</v>
      </c>
    </row>
    <row r="3920" spans="1:18" ht="60" x14ac:dyDescent="0.25">
      <c r="A3920" s="3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10" t="s">
        <v>8315</v>
      </c>
      <c r="P3920" s="3" t="s">
        <v>8316</v>
      </c>
      <c r="Q3920" s="11">
        <f t="shared" si="122"/>
        <v>41843.664618055554</v>
      </c>
      <c r="R3920" s="3">
        <f t="shared" si="123"/>
        <v>2014</v>
      </c>
    </row>
    <row r="3921" spans="1:18" ht="45" x14ac:dyDescent="0.25">
      <c r="A3921" s="3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10" t="s">
        <v>8315</v>
      </c>
      <c r="P3921" s="3" t="s">
        <v>8316</v>
      </c>
      <c r="Q3921" s="11">
        <f t="shared" si="122"/>
        <v>42358.684872685189</v>
      </c>
      <c r="R3921" s="3">
        <f t="shared" si="123"/>
        <v>2015</v>
      </c>
    </row>
    <row r="3922" spans="1:18" ht="60" x14ac:dyDescent="0.25">
      <c r="A3922" s="3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10" t="s">
        <v>8315</v>
      </c>
      <c r="P3922" s="3" t="s">
        <v>8316</v>
      </c>
      <c r="Q3922" s="11">
        <f t="shared" si="122"/>
        <v>42657.38726851852</v>
      </c>
      <c r="R3922" s="3">
        <f t="shared" si="123"/>
        <v>2016</v>
      </c>
    </row>
    <row r="3923" spans="1:18" ht="60" x14ac:dyDescent="0.25">
      <c r="A3923" s="3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10" t="s">
        <v>8315</v>
      </c>
      <c r="P3923" s="3" t="s">
        <v>8316</v>
      </c>
      <c r="Q3923" s="11">
        <f t="shared" si="122"/>
        <v>41926.542303240742</v>
      </c>
      <c r="R3923" s="3">
        <f t="shared" si="123"/>
        <v>2014</v>
      </c>
    </row>
    <row r="3924" spans="1:18" ht="60" x14ac:dyDescent="0.25">
      <c r="A3924" s="3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10" t="s">
        <v>8315</v>
      </c>
      <c r="P3924" s="3" t="s">
        <v>8316</v>
      </c>
      <c r="Q3924" s="11">
        <f t="shared" si="122"/>
        <v>42020.768634259264</v>
      </c>
      <c r="R3924" s="3">
        <f t="shared" si="123"/>
        <v>2015</v>
      </c>
    </row>
    <row r="3925" spans="1:18" ht="60" x14ac:dyDescent="0.25">
      <c r="A3925" s="3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10" t="s">
        <v>8315</v>
      </c>
      <c r="P3925" s="3" t="s">
        <v>8316</v>
      </c>
      <c r="Q3925" s="11">
        <f t="shared" si="122"/>
        <v>42075.979988425926</v>
      </c>
      <c r="R3925" s="3">
        <f t="shared" si="123"/>
        <v>2015</v>
      </c>
    </row>
    <row r="3926" spans="1:18" ht="45" x14ac:dyDescent="0.25">
      <c r="A3926" s="3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10" t="s">
        <v>8315</v>
      </c>
      <c r="P3926" s="3" t="s">
        <v>8316</v>
      </c>
      <c r="Q3926" s="11">
        <f t="shared" si="122"/>
        <v>41786.959745370368</v>
      </c>
      <c r="R3926" s="3">
        <f t="shared" si="123"/>
        <v>2014</v>
      </c>
    </row>
    <row r="3927" spans="1:18" ht="45" x14ac:dyDescent="0.25">
      <c r="A3927" s="3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10" t="s">
        <v>8315</v>
      </c>
      <c r="P3927" s="3" t="s">
        <v>8316</v>
      </c>
      <c r="Q3927" s="11">
        <f t="shared" si="122"/>
        <v>41820.870821759258</v>
      </c>
      <c r="R3927" s="3">
        <f t="shared" si="123"/>
        <v>2014</v>
      </c>
    </row>
    <row r="3928" spans="1:18" ht="45" x14ac:dyDescent="0.25">
      <c r="A3928" s="3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10" t="s">
        <v>8315</v>
      </c>
      <c r="P3928" s="3" t="s">
        <v>8316</v>
      </c>
      <c r="Q3928" s="11">
        <f t="shared" si="122"/>
        <v>41970.085046296299</v>
      </c>
      <c r="R3928" s="3">
        <f t="shared" si="123"/>
        <v>2014</v>
      </c>
    </row>
    <row r="3929" spans="1:18" ht="60" x14ac:dyDescent="0.25">
      <c r="A3929" s="3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10" t="s">
        <v>8315</v>
      </c>
      <c r="P3929" s="3" t="s">
        <v>8316</v>
      </c>
      <c r="Q3929" s="11">
        <f t="shared" si="122"/>
        <v>41830.267407407409</v>
      </c>
      <c r="R3929" s="3">
        <f t="shared" si="123"/>
        <v>2014</v>
      </c>
    </row>
    <row r="3930" spans="1:18" ht="60" x14ac:dyDescent="0.25">
      <c r="A3930" s="3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10" t="s">
        <v>8315</v>
      </c>
      <c r="P3930" s="3" t="s">
        <v>8316</v>
      </c>
      <c r="Q3930" s="11">
        <f t="shared" si="122"/>
        <v>42265.683182870373</v>
      </c>
      <c r="R3930" s="3">
        <f t="shared" si="123"/>
        <v>2015</v>
      </c>
    </row>
    <row r="3931" spans="1:18" ht="60" x14ac:dyDescent="0.25">
      <c r="A3931" s="3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10" t="s">
        <v>8315</v>
      </c>
      <c r="P3931" s="3" t="s">
        <v>8316</v>
      </c>
      <c r="Q3931" s="11">
        <f t="shared" si="122"/>
        <v>42601.827141203699</v>
      </c>
      <c r="R3931" s="3">
        <f t="shared" si="123"/>
        <v>2016</v>
      </c>
    </row>
    <row r="3932" spans="1:18" ht="60" x14ac:dyDescent="0.25">
      <c r="A3932" s="3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10" t="s">
        <v>8315</v>
      </c>
      <c r="P3932" s="3" t="s">
        <v>8316</v>
      </c>
      <c r="Q3932" s="11">
        <f t="shared" si="122"/>
        <v>42433.338749999995</v>
      </c>
      <c r="R3932" s="3">
        <f t="shared" si="123"/>
        <v>2016</v>
      </c>
    </row>
    <row r="3933" spans="1:18" ht="60" x14ac:dyDescent="0.25">
      <c r="A3933" s="3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10" t="s">
        <v>8315</v>
      </c>
      <c r="P3933" s="3" t="s">
        <v>8316</v>
      </c>
      <c r="Q3933" s="11">
        <f t="shared" si="122"/>
        <v>42228.151701388888</v>
      </c>
      <c r="R3933" s="3">
        <f t="shared" si="123"/>
        <v>2015</v>
      </c>
    </row>
    <row r="3934" spans="1:18" ht="60" x14ac:dyDescent="0.25">
      <c r="A3934" s="3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10" t="s">
        <v>8315</v>
      </c>
      <c r="P3934" s="3" t="s">
        <v>8316</v>
      </c>
      <c r="Q3934" s="11">
        <f t="shared" si="122"/>
        <v>42415.168564814812</v>
      </c>
      <c r="R3934" s="3">
        <f t="shared" si="123"/>
        <v>2016</v>
      </c>
    </row>
    <row r="3935" spans="1:18" ht="60" x14ac:dyDescent="0.25">
      <c r="A3935" s="3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10" t="s">
        <v>8315</v>
      </c>
      <c r="P3935" s="3" t="s">
        <v>8316</v>
      </c>
      <c r="Q3935" s="11">
        <f t="shared" si="122"/>
        <v>42538.968310185184</v>
      </c>
      <c r="R3935" s="3">
        <f t="shared" si="123"/>
        <v>2016</v>
      </c>
    </row>
    <row r="3936" spans="1:18" ht="45" x14ac:dyDescent="0.25">
      <c r="A3936" s="3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10" t="s">
        <v>8315</v>
      </c>
      <c r="P3936" s="3" t="s">
        <v>8316</v>
      </c>
      <c r="Q3936" s="11">
        <f t="shared" si="122"/>
        <v>42233.671747685185</v>
      </c>
      <c r="R3936" s="3">
        <f t="shared" si="123"/>
        <v>2015</v>
      </c>
    </row>
    <row r="3937" spans="1:18" ht="60" x14ac:dyDescent="0.25">
      <c r="A3937" s="3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10" t="s">
        <v>8315</v>
      </c>
      <c r="P3937" s="3" t="s">
        <v>8316</v>
      </c>
      <c r="Q3937" s="11">
        <f t="shared" si="122"/>
        <v>42221.656782407401</v>
      </c>
      <c r="R3937" s="3">
        <f t="shared" si="123"/>
        <v>2015</v>
      </c>
    </row>
    <row r="3938" spans="1:18" ht="60" x14ac:dyDescent="0.25">
      <c r="A3938" s="3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10" t="s">
        <v>8315</v>
      </c>
      <c r="P3938" s="3" t="s">
        <v>8316</v>
      </c>
      <c r="Q3938" s="11">
        <f t="shared" si="122"/>
        <v>42675.262962962966</v>
      </c>
      <c r="R3938" s="3">
        <f t="shared" si="123"/>
        <v>2016</v>
      </c>
    </row>
    <row r="3939" spans="1:18" ht="45" x14ac:dyDescent="0.25">
      <c r="A3939" s="3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10" t="s">
        <v>8315</v>
      </c>
      <c r="P3939" s="3" t="s">
        <v>8316</v>
      </c>
      <c r="Q3939" s="11">
        <f t="shared" si="122"/>
        <v>42534.631481481483</v>
      </c>
      <c r="R3939" s="3">
        <f t="shared" si="123"/>
        <v>2016</v>
      </c>
    </row>
    <row r="3940" spans="1:18" ht="60" x14ac:dyDescent="0.25">
      <c r="A3940" s="3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10" t="s">
        <v>8315</v>
      </c>
      <c r="P3940" s="3" t="s">
        <v>8316</v>
      </c>
      <c r="Q3940" s="11">
        <f t="shared" si="122"/>
        <v>42151.905717592599</v>
      </c>
      <c r="R3940" s="3">
        <f t="shared" si="123"/>
        <v>2015</v>
      </c>
    </row>
    <row r="3941" spans="1:18" ht="60" x14ac:dyDescent="0.25">
      <c r="A3941" s="3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10" t="s">
        <v>8315</v>
      </c>
      <c r="P3941" s="3" t="s">
        <v>8316</v>
      </c>
      <c r="Q3941" s="11">
        <f t="shared" si="122"/>
        <v>41915.400219907409</v>
      </c>
      <c r="R3941" s="3">
        <f t="shared" si="123"/>
        <v>2014</v>
      </c>
    </row>
    <row r="3942" spans="1:18" ht="60" x14ac:dyDescent="0.25">
      <c r="A3942" s="3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10" t="s">
        <v>8315</v>
      </c>
      <c r="P3942" s="3" t="s">
        <v>8316</v>
      </c>
      <c r="Q3942" s="11">
        <f t="shared" si="122"/>
        <v>41961.492488425924</v>
      </c>
      <c r="R3942" s="3">
        <f t="shared" si="123"/>
        <v>2014</v>
      </c>
    </row>
    <row r="3943" spans="1:18" ht="75" x14ac:dyDescent="0.25">
      <c r="A3943" s="3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10" t="s">
        <v>8315</v>
      </c>
      <c r="P3943" s="3" t="s">
        <v>8316</v>
      </c>
      <c r="Q3943" s="11">
        <f t="shared" si="122"/>
        <v>41940.587233796294</v>
      </c>
      <c r="R3943" s="3">
        <f t="shared" si="123"/>
        <v>2014</v>
      </c>
    </row>
    <row r="3944" spans="1:18" ht="45" x14ac:dyDescent="0.25">
      <c r="A3944" s="3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10" t="s">
        <v>8315</v>
      </c>
      <c r="P3944" s="3" t="s">
        <v>8316</v>
      </c>
      <c r="Q3944" s="11">
        <f t="shared" si="122"/>
        <v>42111.904097222221</v>
      </c>
      <c r="R3944" s="3">
        <f t="shared" si="123"/>
        <v>2015</v>
      </c>
    </row>
    <row r="3945" spans="1:18" ht="45" x14ac:dyDescent="0.25">
      <c r="A3945" s="3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10" t="s">
        <v>8315</v>
      </c>
      <c r="P3945" s="3" t="s">
        <v>8316</v>
      </c>
      <c r="Q3945" s="11">
        <f t="shared" si="122"/>
        <v>42279.778564814813</v>
      </c>
      <c r="R3945" s="3">
        <f t="shared" si="123"/>
        <v>2015</v>
      </c>
    </row>
    <row r="3946" spans="1:18" ht="60" x14ac:dyDescent="0.25">
      <c r="A3946" s="3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10" t="s">
        <v>8315</v>
      </c>
      <c r="P3946" s="3" t="s">
        <v>8316</v>
      </c>
      <c r="Q3946" s="11">
        <f t="shared" si="122"/>
        <v>42213.662905092591</v>
      </c>
      <c r="R3946" s="3">
        <f t="shared" si="123"/>
        <v>2015</v>
      </c>
    </row>
    <row r="3947" spans="1:18" ht="60" x14ac:dyDescent="0.25">
      <c r="A3947" s="3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10" t="s">
        <v>8315</v>
      </c>
      <c r="P3947" s="3" t="s">
        <v>8316</v>
      </c>
      <c r="Q3947" s="11">
        <f t="shared" si="122"/>
        <v>42109.801712962959</v>
      </c>
      <c r="R3947" s="3">
        <f t="shared" si="123"/>
        <v>2015</v>
      </c>
    </row>
    <row r="3948" spans="1:18" ht="30" x14ac:dyDescent="0.25">
      <c r="A3948" s="3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10" t="s">
        <v>8315</v>
      </c>
      <c r="P3948" s="3" t="s">
        <v>8316</v>
      </c>
      <c r="Q3948" s="11">
        <f t="shared" si="122"/>
        <v>42031.833587962959</v>
      </c>
      <c r="R3948" s="3">
        <f t="shared" si="123"/>
        <v>2015</v>
      </c>
    </row>
    <row r="3949" spans="1:18" ht="60" x14ac:dyDescent="0.25">
      <c r="A3949" s="3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10" t="s">
        <v>8315</v>
      </c>
      <c r="P3949" s="3" t="s">
        <v>8316</v>
      </c>
      <c r="Q3949" s="11">
        <f t="shared" si="122"/>
        <v>42615.142870370371</v>
      </c>
      <c r="R3949" s="3">
        <f t="shared" si="123"/>
        <v>2016</v>
      </c>
    </row>
    <row r="3950" spans="1:18" ht="60" x14ac:dyDescent="0.25">
      <c r="A3950" s="3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10" t="s">
        <v>8315</v>
      </c>
      <c r="P3950" s="3" t="s">
        <v>8316</v>
      </c>
      <c r="Q3950" s="11">
        <f t="shared" si="122"/>
        <v>41829.325497685182</v>
      </c>
      <c r="R3950" s="3">
        <f t="shared" si="123"/>
        <v>2014</v>
      </c>
    </row>
    <row r="3951" spans="1:18" ht="60" x14ac:dyDescent="0.25">
      <c r="A3951" s="3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10" t="s">
        <v>8315</v>
      </c>
      <c r="P3951" s="3" t="s">
        <v>8316</v>
      </c>
      <c r="Q3951" s="11">
        <f t="shared" si="122"/>
        <v>42016.120613425926</v>
      </c>
      <c r="R3951" s="3">
        <f t="shared" si="123"/>
        <v>2015</v>
      </c>
    </row>
    <row r="3952" spans="1:18" ht="60" x14ac:dyDescent="0.25">
      <c r="A3952" s="3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10" t="s">
        <v>8315</v>
      </c>
      <c r="P3952" s="3" t="s">
        <v>8316</v>
      </c>
      <c r="Q3952" s="11">
        <f t="shared" si="122"/>
        <v>42439.702314814815</v>
      </c>
      <c r="R3952" s="3">
        <f t="shared" si="123"/>
        <v>2016</v>
      </c>
    </row>
    <row r="3953" spans="1:18" ht="60" x14ac:dyDescent="0.25">
      <c r="A3953" s="3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10" t="s">
        <v>8315</v>
      </c>
      <c r="P3953" s="3" t="s">
        <v>8316</v>
      </c>
      <c r="Q3953" s="11">
        <f t="shared" si="122"/>
        <v>42433.825717592597</v>
      </c>
      <c r="R3953" s="3">
        <f t="shared" si="123"/>
        <v>2016</v>
      </c>
    </row>
    <row r="3954" spans="1:18" ht="60" x14ac:dyDescent="0.25">
      <c r="A3954" s="3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10" t="s">
        <v>8315</v>
      </c>
      <c r="P3954" s="3" t="s">
        <v>8316</v>
      </c>
      <c r="Q3954" s="11">
        <f t="shared" si="122"/>
        <v>42243.790393518517</v>
      </c>
      <c r="R3954" s="3">
        <f t="shared" si="123"/>
        <v>2015</v>
      </c>
    </row>
    <row r="3955" spans="1:18" ht="45" x14ac:dyDescent="0.25">
      <c r="A3955" s="3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10" t="s">
        <v>8315</v>
      </c>
      <c r="P3955" s="3" t="s">
        <v>8316</v>
      </c>
      <c r="Q3955" s="11">
        <f t="shared" si="122"/>
        <v>42550.048449074078</v>
      </c>
      <c r="R3955" s="3">
        <f t="shared" si="123"/>
        <v>2016</v>
      </c>
    </row>
    <row r="3956" spans="1:18" ht="60" x14ac:dyDescent="0.25">
      <c r="A3956" s="3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10" t="s">
        <v>8315</v>
      </c>
      <c r="P3956" s="3" t="s">
        <v>8316</v>
      </c>
      <c r="Q3956" s="11">
        <f t="shared" si="122"/>
        <v>41774.651203703703</v>
      </c>
      <c r="R3956" s="3">
        <f t="shared" si="123"/>
        <v>2014</v>
      </c>
    </row>
    <row r="3957" spans="1:18" ht="60" x14ac:dyDescent="0.25">
      <c r="A3957" s="3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10" t="s">
        <v>8315</v>
      </c>
      <c r="P3957" s="3" t="s">
        <v>8316</v>
      </c>
      <c r="Q3957" s="11">
        <f t="shared" si="122"/>
        <v>42306.848854166667</v>
      </c>
      <c r="R3957" s="3">
        <f t="shared" si="123"/>
        <v>2015</v>
      </c>
    </row>
    <row r="3958" spans="1:18" ht="60" x14ac:dyDescent="0.25">
      <c r="A3958" s="3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10" t="s">
        <v>8315</v>
      </c>
      <c r="P3958" s="3" t="s">
        <v>8316</v>
      </c>
      <c r="Q3958" s="11">
        <f t="shared" si="122"/>
        <v>42457.932025462964</v>
      </c>
      <c r="R3958" s="3">
        <f t="shared" si="123"/>
        <v>2016</v>
      </c>
    </row>
    <row r="3959" spans="1:18" ht="45" x14ac:dyDescent="0.25">
      <c r="A3959" s="3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10" t="s">
        <v>8315</v>
      </c>
      <c r="P3959" s="3" t="s">
        <v>8316</v>
      </c>
      <c r="Q3959" s="11">
        <f t="shared" si="122"/>
        <v>42513.976319444439</v>
      </c>
      <c r="R3959" s="3">
        <f t="shared" si="123"/>
        <v>2016</v>
      </c>
    </row>
    <row r="3960" spans="1:18" ht="60" x14ac:dyDescent="0.25">
      <c r="A3960" s="3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10" t="s">
        <v>8315</v>
      </c>
      <c r="P3960" s="3" t="s">
        <v>8316</v>
      </c>
      <c r="Q3960" s="11">
        <f t="shared" si="122"/>
        <v>41816.950370370374</v>
      </c>
      <c r="R3960" s="3">
        <f t="shared" si="123"/>
        <v>2014</v>
      </c>
    </row>
    <row r="3961" spans="1:18" ht="60" x14ac:dyDescent="0.25">
      <c r="A3961" s="3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10" t="s">
        <v>8315</v>
      </c>
      <c r="P3961" s="3" t="s">
        <v>8316</v>
      </c>
      <c r="Q3961" s="11">
        <f t="shared" si="122"/>
        <v>41880.788842592592</v>
      </c>
      <c r="R3961" s="3">
        <f t="shared" si="123"/>
        <v>2014</v>
      </c>
    </row>
    <row r="3962" spans="1:18" ht="60" x14ac:dyDescent="0.25">
      <c r="A3962" s="3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10" t="s">
        <v>8315</v>
      </c>
      <c r="P3962" s="3" t="s">
        <v>8316</v>
      </c>
      <c r="Q3962" s="11">
        <f t="shared" si="122"/>
        <v>42342.845555555556</v>
      </c>
      <c r="R3962" s="3">
        <f t="shared" si="123"/>
        <v>2015</v>
      </c>
    </row>
    <row r="3963" spans="1:18" ht="60" x14ac:dyDescent="0.25">
      <c r="A3963" s="3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10" t="s">
        <v>8315</v>
      </c>
      <c r="P3963" s="3" t="s">
        <v>8316</v>
      </c>
      <c r="Q3963" s="11">
        <f t="shared" si="122"/>
        <v>41745.891319444447</v>
      </c>
      <c r="R3963" s="3">
        <f t="shared" si="123"/>
        <v>2014</v>
      </c>
    </row>
    <row r="3964" spans="1:18" ht="60" x14ac:dyDescent="0.25">
      <c r="A3964" s="3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10" t="s">
        <v>8315</v>
      </c>
      <c r="P3964" s="3" t="s">
        <v>8316</v>
      </c>
      <c r="Q3964" s="11">
        <f t="shared" si="122"/>
        <v>42311.621458333335</v>
      </c>
      <c r="R3964" s="3">
        <f t="shared" si="123"/>
        <v>2015</v>
      </c>
    </row>
    <row r="3965" spans="1:18" ht="60" x14ac:dyDescent="0.25">
      <c r="A3965" s="3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10" t="s">
        <v>8315</v>
      </c>
      <c r="P3965" s="3" t="s">
        <v>8316</v>
      </c>
      <c r="Q3965" s="11">
        <f t="shared" si="122"/>
        <v>42296.154131944444</v>
      </c>
      <c r="R3965" s="3">
        <f t="shared" si="123"/>
        <v>2015</v>
      </c>
    </row>
    <row r="3966" spans="1:18" ht="45" x14ac:dyDescent="0.25">
      <c r="A3966" s="3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10" t="s">
        <v>8315</v>
      </c>
      <c r="P3966" s="3" t="s">
        <v>8316</v>
      </c>
      <c r="Q3966" s="11">
        <f t="shared" si="122"/>
        <v>42053.722060185188</v>
      </c>
      <c r="R3966" s="3">
        <f t="shared" si="123"/>
        <v>2015</v>
      </c>
    </row>
    <row r="3967" spans="1:18" ht="60" x14ac:dyDescent="0.25">
      <c r="A3967" s="3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10" t="s">
        <v>8315</v>
      </c>
      <c r="P3967" s="3" t="s">
        <v>8316</v>
      </c>
      <c r="Q3967" s="11">
        <f t="shared" si="122"/>
        <v>42414.235879629632</v>
      </c>
      <c r="R3967" s="3">
        <f t="shared" si="123"/>
        <v>2016</v>
      </c>
    </row>
    <row r="3968" spans="1:18" ht="60" x14ac:dyDescent="0.25">
      <c r="A3968" s="3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10" t="s">
        <v>8315</v>
      </c>
      <c r="P3968" s="3" t="s">
        <v>8316</v>
      </c>
      <c r="Q3968" s="11">
        <f t="shared" si="122"/>
        <v>41801.711550925924</v>
      </c>
      <c r="R3968" s="3">
        <f t="shared" si="123"/>
        <v>2014</v>
      </c>
    </row>
    <row r="3969" spans="1:18" ht="60" x14ac:dyDescent="0.25">
      <c r="A3969" s="3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10" t="s">
        <v>8315</v>
      </c>
      <c r="P3969" s="3" t="s">
        <v>8316</v>
      </c>
      <c r="Q3969" s="11">
        <f t="shared" si="122"/>
        <v>42770.290590277778</v>
      </c>
      <c r="R3969" s="3">
        <f t="shared" si="123"/>
        <v>2017</v>
      </c>
    </row>
    <row r="3970" spans="1:18" ht="45" x14ac:dyDescent="0.25">
      <c r="A3970" s="3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10" t="s">
        <v>8315</v>
      </c>
      <c r="P3970" s="3" t="s">
        <v>8316</v>
      </c>
      <c r="Q3970" s="11">
        <f t="shared" si="122"/>
        <v>42452.815659722226</v>
      </c>
      <c r="R3970" s="3">
        <f t="shared" si="123"/>
        <v>2016</v>
      </c>
    </row>
    <row r="3971" spans="1:18" ht="60" x14ac:dyDescent="0.25">
      <c r="A3971" s="3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10" t="s">
        <v>8315</v>
      </c>
      <c r="P3971" s="3" t="s">
        <v>8316</v>
      </c>
      <c r="Q3971" s="11">
        <f t="shared" ref="Q3971:Q4034" si="124">(((J3971/60)/60)/24)+DATE(1970,1,1)</f>
        <v>42601.854699074072</v>
      </c>
      <c r="R3971" s="3">
        <f t="shared" ref="R3971:R4034" si="125">YEAR(Q3971)</f>
        <v>2016</v>
      </c>
    </row>
    <row r="3972" spans="1:18" ht="60" x14ac:dyDescent="0.25">
      <c r="A3972" s="3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10" t="s">
        <v>8315</v>
      </c>
      <c r="P3972" s="3" t="s">
        <v>8316</v>
      </c>
      <c r="Q3972" s="11">
        <f t="shared" si="124"/>
        <v>42447.863553240735</v>
      </c>
      <c r="R3972" s="3">
        <f t="shared" si="125"/>
        <v>2016</v>
      </c>
    </row>
    <row r="3973" spans="1:18" ht="60" x14ac:dyDescent="0.25">
      <c r="A3973" s="3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10" t="s">
        <v>8315</v>
      </c>
      <c r="P3973" s="3" t="s">
        <v>8316</v>
      </c>
      <c r="Q3973" s="11">
        <f t="shared" si="124"/>
        <v>41811.536180555559</v>
      </c>
      <c r="R3973" s="3">
        <f t="shared" si="125"/>
        <v>2014</v>
      </c>
    </row>
    <row r="3974" spans="1:18" ht="45" x14ac:dyDescent="0.25">
      <c r="A3974" s="3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10" t="s">
        <v>8315</v>
      </c>
      <c r="P3974" s="3" t="s">
        <v>8316</v>
      </c>
      <c r="Q3974" s="11">
        <f t="shared" si="124"/>
        <v>41981.067523148144</v>
      </c>
      <c r="R3974" s="3">
        <f t="shared" si="125"/>
        <v>2014</v>
      </c>
    </row>
    <row r="3975" spans="1:18" ht="60" x14ac:dyDescent="0.25">
      <c r="A3975" s="3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10" t="s">
        <v>8315</v>
      </c>
      <c r="P3975" s="3" t="s">
        <v>8316</v>
      </c>
      <c r="Q3975" s="11">
        <f t="shared" si="124"/>
        <v>42469.68414351852</v>
      </c>
      <c r="R3975" s="3">
        <f t="shared" si="125"/>
        <v>2016</v>
      </c>
    </row>
    <row r="3976" spans="1:18" ht="60" x14ac:dyDescent="0.25">
      <c r="A3976" s="3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10" t="s">
        <v>8315</v>
      </c>
      <c r="P3976" s="3" t="s">
        <v>8316</v>
      </c>
      <c r="Q3976" s="11">
        <f t="shared" si="124"/>
        <v>42493.546851851846</v>
      </c>
      <c r="R3976" s="3">
        <f t="shared" si="125"/>
        <v>2016</v>
      </c>
    </row>
    <row r="3977" spans="1:18" ht="60" x14ac:dyDescent="0.25">
      <c r="A3977" s="3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10" t="s">
        <v>8315</v>
      </c>
      <c r="P3977" s="3" t="s">
        <v>8316</v>
      </c>
      <c r="Q3977" s="11">
        <f t="shared" si="124"/>
        <v>42534.866875</v>
      </c>
      <c r="R3977" s="3">
        <f t="shared" si="125"/>
        <v>2016</v>
      </c>
    </row>
    <row r="3978" spans="1:18" ht="60" x14ac:dyDescent="0.25">
      <c r="A3978" s="3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10" t="s">
        <v>8315</v>
      </c>
      <c r="P3978" s="3" t="s">
        <v>8316</v>
      </c>
      <c r="Q3978" s="11">
        <f t="shared" si="124"/>
        <v>41830.858344907407</v>
      </c>
      <c r="R3978" s="3">
        <f t="shared" si="125"/>
        <v>2014</v>
      </c>
    </row>
    <row r="3979" spans="1:18" ht="60" x14ac:dyDescent="0.25">
      <c r="A3979" s="3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10" t="s">
        <v>8315</v>
      </c>
      <c r="P3979" s="3" t="s">
        <v>8316</v>
      </c>
      <c r="Q3979" s="11">
        <f t="shared" si="124"/>
        <v>42543.788564814815</v>
      </c>
      <c r="R3979" s="3">
        <f t="shared" si="125"/>
        <v>2016</v>
      </c>
    </row>
    <row r="3980" spans="1:18" ht="60" x14ac:dyDescent="0.25">
      <c r="A3980" s="3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10" t="s">
        <v>8315</v>
      </c>
      <c r="P3980" s="3" t="s">
        <v>8316</v>
      </c>
      <c r="Q3980" s="11">
        <f t="shared" si="124"/>
        <v>41975.642974537041</v>
      </c>
      <c r="R3980" s="3">
        <f t="shared" si="125"/>
        <v>2014</v>
      </c>
    </row>
    <row r="3981" spans="1:18" ht="60" x14ac:dyDescent="0.25">
      <c r="A3981" s="3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10" t="s">
        <v>8315</v>
      </c>
      <c r="P3981" s="3" t="s">
        <v>8316</v>
      </c>
      <c r="Q3981" s="11">
        <f t="shared" si="124"/>
        <v>42069.903437500005</v>
      </c>
      <c r="R3981" s="3">
        <f t="shared" si="125"/>
        <v>2015</v>
      </c>
    </row>
    <row r="3982" spans="1:18" ht="60" x14ac:dyDescent="0.25">
      <c r="A3982" s="3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10" t="s">
        <v>8315</v>
      </c>
      <c r="P3982" s="3" t="s">
        <v>8316</v>
      </c>
      <c r="Q3982" s="11">
        <f t="shared" si="124"/>
        <v>41795.598923611113</v>
      </c>
      <c r="R3982" s="3">
        <f t="shared" si="125"/>
        <v>2014</v>
      </c>
    </row>
    <row r="3983" spans="1:18" ht="45" x14ac:dyDescent="0.25">
      <c r="A3983" s="3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10" t="s">
        <v>8315</v>
      </c>
      <c r="P3983" s="3" t="s">
        <v>8316</v>
      </c>
      <c r="Q3983" s="11">
        <f t="shared" si="124"/>
        <v>42508.179965277777</v>
      </c>
      <c r="R3983" s="3">
        <f t="shared" si="125"/>
        <v>2016</v>
      </c>
    </row>
    <row r="3984" spans="1:18" ht="60" x14ac:dyDescent="0.25">
      <c r="A3984" s="3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10" t="s">
        <v>8315</v>
      </c>
      <c r="P3984" s="3" t="s">
        <v>8316</v>
      </c>
      <c r="Q3984" s="11">
        <f t="shared" si="124"/>
        <v>42132.809953703705</v>
      </c>
      <c r="R3984" s="3">
        <f t="shared" si="125"/>
        <v>2015</v>
      </c>
    </row>
    <row r="3985" spans="1:18" ht="60" x14ac:dyDescent="0.25">
      <c r="A3985" s="3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10" t="s">
        <v>8315</v>
      </c>
      <c r="P3985" s="3" t="s">
        <v>8316</v>
      </c>
      <c r="Q3985" s="11">
        <f t="shared" si="124"/>
        <v>41747.86986111111</v>
      </c>
      <c r="R3985" s="3">
        <f t="shared" si="125"/>
        <v>2014</v>
      </c>
    </row>
    <row r="3986" spans="1:18" ht="60" x14ac:dyDescent="0.25">
      <c r="A3986" s="3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10" t="s">
        <v>8315</v>
      </c>
      <c r="P3986" s="3" t="s">
        <v>8316</v>
      </c>
      <c r="Q3986" s="11">
        <f t="shared" si="124"/>
        <v>41920.963472222218</v>
      </c>
      <c r="R3986" s="3">
        <f t="shared" si="125"/>
        <v>2014</v>
      </c>
    </row>
    <row r="3987" spans="1:18" ht="60" x14ac:dyDescent="0.25">
      <c r="A3987" s="3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10" t="s">
        <v>8315</v>
      </c>
      <c r="P3987" s="3" t="s">
        <v>8316</v>
      </c>
      <c r="Q3987" s="11">
        <f t="shared" si="124"/>
        <v>42399.707407407404</v>
      </c>
      <c r="R3987" s="3">
        <f t="shared" si="125"/>
        <v>2016</v>
      </c>
    </row>
    <row r="3988" spans="1:18" ht="60" x14ac:dyDescent="0.25">
      <c r="A3988" s="3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10" t="s">
        <v>8315</v>
      </c>
      <c r="P3988" s="3" t="s">
        <v>8316</v>
      </c>
      <c r="Q3988" s="11">
        <f t="shared" si="124"/>
        <v>42467.548541666663</v>
      </c>
      <c r="R3988" s="3">
        <f t="shared" si="125"/>
        <v>2016</v>
      </c>
    </row>
    <row r="3989" spans="1:18" ht="45" x14ac:dyDescent="0.25">
      <c r="A3989" s="3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10" t="s">
        <v>8315</v>
      </c>
      <c r="P3989" s="3" t="s">
        <v>8316</v>
      </c>
      <c r="Q3989" s="11">
        <f t="shared" si="124"/>
        <v>41765.92465277778</v>
      </c>
      <c r="R3989" s="3">
        <f t="shared" si="125"/>
        <v>2014</v>
      </c>
    </row>
    <row r="3990" spans="1:18" ht="30" x14ac:dyDescent="0.25">
      <c r="A3990" s="3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10" t="s">
        <v>8315</v>
      </c>
      <c r="P3990" s="3" t="s">
        <v>8316</v>
      </c>
      <c r="Q3990" s="11">
        <f t="shared" si="124"/>
        <v>42230.08116898148</v>
      </c>
      <c r="R3990" s="3">
        <f t="shared" si="125"/>
        <v>2015</v>
      </c>
    </row>
    <row r="3991" spans="1:18" ht="60" x14ac:dyDescent="0.25">
      <c r="A3991" s="3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10" t="s">
        <v>8315</v>
      </c>
      <c r="P3991" s="3" t="s">
        <v>8316</v>
      </c>
      <c r="Q3991" s="11">
        <f t="shared" si="124"/>
        <v>42286.749780092592</v>
      </c>
      <c r="R3991" s="3">
        <f t="shared" si="125"/>
        <v>2015</v>
      </c>
    </row>
    <row r="3992" spans="1:18" ht="45" x14ac:dyDescent="0.25">
      <c r="A3992" s="3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10" t="s">
        <v>8315</v>
      </c>
      <c r="P3992" s="3" t="s">
        <v>8316</v>
      </c>
      <c r="Q3992" s="11">
        <f t="shared" si="124"/>
        <v>42401.672372685185</v>
      </c>
      <c r="R3992" s="3">
        <f t="shared" si="125"/>
        <v>2016</v>
      </c>
    </row>
    <row r="3993" spans="1:18" ht="30" x14ac:dyDescent="0.25">
      <c r="A3993" s="3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10" t="s">
        <v>8315</v>
      </c>
      <c r="P3993" s="3" t="s">
        <v>8316</v>
      </c>
      <c r="Q3993" s="11">
        <f t="shared" si="124"/>
        <v>42125.644467592589</v>
      </c>
      <c r="R3993" s="3">
        <f t="shared" si="125"/>
        <v>2015</v>
      </c>
    </row>
    <row r="3994" spans="1:18" ht="45" x14ac:dyDescent="0.25">
      <c r="A3994" s="3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10" t="s">
        <v>8315</v>
      </c>
      <c r="P3994" s="3" t="s">
        <v>8316</v>
      </c>
      <c r="Q3994" s="11">
        <f t="shared" si="124"/>
        <v>42289.94049768518</v>
      </c>
      <c r="R3994" s="3">
        <f t="shared" si="125"/>
        <v>2015</v>
      </c>
    </row>
    <row r="3995" spans="1:18" ht="45" x14ac:dyDescent="0.25">
      <c r="A3995" s="3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10" t="s">
        <v>8315</v>
      </c>
      <c r="P3995" s="3" t="s">
        <v>8316</v>
      </c>
      <c r="Q3995" s="11">
        <f t="shared" si="124"/>
        <v>42107.864722222221</v>
      </c>
      <c r="R3995" s="3">
        <f t="shared" si="125"/>
        <v>2015</v>
      </c>
    </row>
    <row r="3996" spans="1:18" ht="45" x14ac:dyDescent="0.25">
      <c r="A3996" s="3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10" t="s">
        <v>8315</v>
      </c>
      <c r="P3996" s="3" t="s">
        <v>8316</v>
      </c>
      <c r="Q3996" s="11">
        <f t="shared" si="124"/>
        <v>41809.389930555553</v>
      </c>
      <c r="R3996" s="3">
        <f t="shared" si="125"/>
        <v>2014</v>
      </c>
    </row>
    <row r="3997" spans="1:18" ht="60" x14ac:dyDescent="0.25">
      <c r="A3997" s="3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10" t="s">
        <v>8315</v>
      </c>
      <c r="P3997" s="3" t="s">
        <v>8316</v>
      </c>
      <c r="Q3997" s="11">
        <f t="shared" si="124"/>
        <v>42019.683761574073</v>
      </c>
      <c r="R3997" s="3">
        <f t="shared" si="125"/>
        <v>2015</v>
      </c>
    </row>
    <row r="3998" spans="1:18" ht="45" x14ac:dyDescent="0.25">
      <c r="A3998" s="3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10" t="s">
        <v>8315</v>
      </c>
      <c r="P3998" s="3" t="s">
        <v>8316</v>
      </c>
      <c r="Q3998" s="11">
        <f t="shared" si="124"/>
        <v>41950.26694444444</v>
      </c>
      <c r="R3998" s="3">
        <f t="shared" si="125"/>
        <v>2014</v>
      </c>
    </row>
    <row r="3999" spans="1:18" ht="60" x14ac:dyDescent="0.25">
      <c r="A3999" s="3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10" t="s">
        <v>8315</v>
      </c>
      <c r="P3999" s="3" t="s">
        <v>8316</v>
      </c>
      <c r="Q3999" s="11">
        <f t="shared" si="124"/>
        <v>42069.391446759255</v>
      </c>
      <c r="R3999" s="3">
        <f t="shared" si="125"/>
        <v>2015</v>
      </c>
    </row>
    <row r="4000" spans="1:18" ht="45" x14ac:dyDescent="0.25">
      <c r="A4000" s="3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10" t="s">
        <v>8315</v>
      </c>
      <c r="P4000" s="3" t="s">
        <v>8316</v>
      </c>
      <c r="Q4000" s="11">
        <f t="shared" si="124"/>
        <v>42061.963263888887</v>
      </c>
      <c r="R4000" s="3">
        <f t="shared" si="125"/>
        <v>2015</v>
      </c>
    </row>
    <row r="4001" spans="1:18" ht="45" x14ac:dyDescent="0.25">
      <c r="A4001" s="3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10" t="s">
        <v>8315</v>
      </c>
      <c r="P4001" s="3" t="s">
        <v>8316</v>
      </c>
      <c r="Q4001" s="11">
        <f t="shared" si="124"/>
        <v>41842.828680555554</v>
      </c>
      <c r="R4001" s="3">
        <f t="shared" si="125"/>
        <v>2014</v>
      </c>
    </row>
    <row r="4002" spans="1:18" ht="30" x14ac:dyDescent="0.25">
      <c r="A4002" s="3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10" t="s">
        <v>8315</v>
      </c>
      <c r="P4002" s="3" t="s">
        <v>8316</v>
      </c>
      <c r="Q4002" s="11">
        <f t="shared" si="124"/>
        <v>42437.64534722222</v>
      </c>
      <c r="R4002" s="3">
        <f t="shared" si="125"/>
        <v>2016</v>
      </c>
    </row>
    <row r="4003" spans="1:18" ht="60" x14ac:dyDescent="0.25">
      <c r="A4003" s="3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10" t="s">
        <v>8315</v>
      </c>
      <c r="P4003" s="3" t="s">
        <v>8316</v>
      </c>
      <c r="Q4003" s="11">
        <f t="shared" si="124"/>
        <v>42775.964212962965</v>
      </c>
      <c r="R4003" s="3">
        <f t="shared" si="125"/>
        <v>2017</v>
      </c>
    </row>
    <row r="4004" spans="1:18" ht="60" x14ac:dyDescent="0.25">
      <c r="A4004" s="3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10" t="s">
        <v>8315</v>
      </c>
      <c r="P4004" s="3" t="s">
        <v>8316</v>
      </c>
      <c r="Q4004" s="11">
        <f t="shared" si="124"/>
        <v>41879.043530092589</v>
      </c>
      <c r="R4004" s="3">
        <f t="shared" si="125"/>
        <v>2014</v>
      </c>
    </row>
    <row r="4005" spans="1:18" ht="45" x14ac:dyDescent="0.25">
      <c r="A4005" s="3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10" t="s">
        <v>8315</v>
      </c>
      <c r="P4005" s="3" t="s">
        <v>8316</v>
      </c>
      <c r="Q4005" s="11">
        <f t="shared" si="124"/>
        <v>42020.587349537032</v>
      </c>
      <c r="R4005" s="3">
        <f t="shared" si="125"/>
        <v>2015</v>
      </c>
    </row>
    <row r="4006" spans="1:18" x14ac:dyDescent="0.25">
      <c r="A4006" s="3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10" t="s">
        <v>8315</v>
      </c>
      <c r="P4006" s="3" t="s">
        <v>8316</v>
      </c>
      <c r="Q4006" s="11">
        <f t="shared" si="124"/>
        <v>41890.16269675926</v>
      </c>
      <c r="R4006" s="3">
        <f t="shared" si="125"/>
        <v>2014</v>
      </c>
    </row>
    <row r="4007" spans="1:18" ht="45" x14ac:dyDescent="0.25">
      <c r="A4007" s="3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10" t="s">
        <v>8315</v>
      </c>
      <c r="P4007" s="3" t="s">
        <v>8316</v>
      </c>
      <c r="Q4007" s="11">
        <f t="shared" si="124"/>
        <v>41872.807696759257</v>
      </c>
      <c r="R4007" s="3">
        <f t="shared" si="125"/>
        <v>2014</v>
      </c>
    </row>
    <row r="4008" spans="1:18" ht="60" x14ac:dyDescent="0.25">
      <c r="A4008" s="3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10" t="s">
        <v>8315</v>
      </c>
      <c r="P4008" s="3" t="s">
        <v>8316</v>
      </c>
      <c r="Q4008" s="11">
        <f t="shared" si="124"/>
        <v>42391.772997685184</v>
      </c>
      <c r="R4008" s="3">
        <f t="shared" si="125"/>
        <v>2016</v>
      </c>
    </row>
    <row r="4009" spans="1:18" ht="45" x14ac:dyDescent="0.25">
      <c r="A4009" s="3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10" t="s">
        <v>8315</v>
      </c>
      <c r="P4009" s="3" t="s">
        <v>8316</v>
      </c>
      <c r="Q4009" s="11">
        <f t="shared" si="124"/>
        <v>41848.772928240738</v>
      </c>
      <c r="R4009" s="3">
        <f t="shared" si="125"/>
        <v>2014</v>
      </c>
    </row>
    <row r="4010" spans="1:18" ht="60" x14ac:dyDescent="0.25">
      <c r="A4010" s="3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10" t="s">
        <v>8315</v>
      </c>
      <c r="P4010" s="3" t="s">
        <v>8316</v>
      </c>
      <c r="Q4010" s="11">
        <f t="shared" si="124"/>
        <v>42177.964201388888</v>
      </c>
      <c r="R4010" s="3">
        <f t="shared" si="125"/>
        <v>2015</v>
      </c>
    </row>
    <row r="4011" spans="1:18" ht="45" x14ac:dyDescent="0.25">
      <c r="A4011" s="3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10" t="s">
        <v>8315</v>
      </c>
      <c r="P4011" s="3" t="s">
        <v>8316</v>
      </c>
      <c r="Q4011" s="11">
        <f t="shared" si="124"/>
        <v>41851.700925925928</v>
      </c>
      <c r="R4011" s="3">
        <f t="shared" si="125"/>
        <v>2014</v>
      </c>
    </row>
    <row r="4012" spans="1:18" ht="45" x14ac:dyDescent="0.25">
      <c r="A4012" s="3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10" t="s">
        <v>8315</v>
      </c>
      <c r="P4012" s="3" t="s">
        <v>8316</v>
      </c>
      <c r="Q4012" s="11">
        <f t="shared" si="124"/>
        <v>41921.770439814813</v>
      </c>
      <c r="R4012" s="3">
        <f t="shared" si="125"/>
        <v>2014</v>
      </c>
    </row>
    <row r="4013" spans="1:18" ht="60" x14ac:dyDescent="0.25">
      <c r="A4013" s="3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10" t="s">
        <v>8315</v>
      </c>
      <c r="P4013" s="3" t="s">
        <v>8316</v>
      </c>
      <c r="Q4013" s="11">
        <f t="shared" si="124"/>
        <v>42002.54488425926</v>
      </c>
      <c r="R4013" s="3">
        <f t="shared" si="125"/>
        <v>2014</v>
      </c>
    </row>
    <row r="4014" spans="1:18" ht="60" x14ac:dyDescent="0.25">
      <c r="A4014" s="3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10" t="s">
        <v>8315</v>
      </c>
      <c r="P4014" s="3" t="s">
        <v>8316</v>
      </c>
      <c r="Q4014" s="11">
        <f t="shared" si="124"/>
        <v>42096.544548611113</v>
      </c>
      <c r="R4014" s="3">
        <f t="shared" si="125"/>
        <v>2015</v>
      </c>
    </row>
    <row r="4015" spans="1:18" ht="60" x14ac:dyDescent="0.25">
      <c r="A4015" s="3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10" t="s">
        <v>8315</v>
      </c>
      <c r="P4015" s="3" t="s">
        <v>8316</v>
      </c>
      <c r="Q4015" s="11">
        <f t="shared" si="124"/>
        <v>42021.301192129627</v>
      </c>
      <c r="R4015" s="3">
        <f t="shared" si="125"/>
        <v>2015</v>
      </c>
    </row>
    <row r="4016" spans="1:18" ht="60" x14ac:dyDescent="0.25">
      <c r="A4016" s="3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10" t="s">
        <v>8315</v>
      </c>
      <c r="P4016" s="3" t="s">
        <v>8316</v>
      </c>
      <c r="Q4016" s="11">
        <f t="shared" si="124"/>
        <v>42419.246168981481</v>
      </c>
      <c r="R4016" s="3">
        <f t="shared" si="125"/>
        <v>2016</v>
      </c>
    </row>
    <row r="4017" spans="1:18" ht="60" x14ac:dyDescent="0.25">
      <c r="A4017" s="3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10" t="s">
        <v>8315</v>
      </c>
      <c r="P4017" s="3" t="s">
        <v>8316</v>
      </c>
      <c r="Q4017" s="11">
        <f t="shared" si="124"/>
        <v>42174.780821759254</v>
      </c>
      <c r="R4017" s="3">
        <f t="shared" si="125"/>
        <v>2015</v>
      </c>
    </row>
    <row r="4018" spans="1:18" ht="60" x14ac:dyDescent="0.25">
      <c r="A4018" s="3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10" t="s">
        <v>8315</v>
      </c>
      <c r="P4018" s="3" t="s">
        <v>8316</v>
      </c>
      <c r="Q4018" s="11">
        <f t="shared" si="124"/>
        <v>41869.872685185182</v>
      </c>
      <c r="R4018" s="3">
        <f t="shared" si="125"/>
        <v>2014</v>
      </c>
    </row>
    <row r="4019" spans="1:18" ht="60" x14ac:dyDescent="0.25">
      <c r="A4019" s="3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10" t="s">
        <v>8315</v>
      </c>
      <c r="P4019" s="3" t="s">
        <v>8316</v>
      </c>
      <c r="Q4019" s="11">
        <f t="shared" si="124"/>
        <v>41856.672152777777</v>
      </c>
      <c r="R4019" s="3">
        <f t="shared" si="125"/>
        <v>2014</v>
      </c>
    </row>
    <row r="4020" spans="1:18" ht="30" x14ac:dyDescent="0.25">
      <c r="A4020" s="3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10" t="s">
        <v>8315</v>
      </c>
      <c r="P4020" s="3" t="s">
        <v>8316</v>
      </c>
      <c r="Q4020" s="11">
        <f t="shared" si="124"/>
        <v>42620.91097222222</v>
      </c>
      <c r="R4020" s="3">
        <f t="shared" si="125"/>
        <v>2016</v>
      </c>
    </row>
    <row r="4021" spans="1:18" ht="60" x14ac:dyDescent="0.25">
      <c r="A4021" s="3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10" t="s">
        <v>8315</v>
      </c>
      <c r="P4021" s="3" t="s">
        <v>8316</v>
      </c>
      <c r="Q4021" s="11">
        <f t="shared" si="124"/>
        <v>42417.675879629634</v>
      </c>
      <c r="R4021" s="3">
        <f t="shared" si="125"/>
        <v>2016</v>
      </c>
    </row>
    <row r="4022" spans="1:18" ht="60" x14ac:dyDescent="0.25">
      <c r="A4022" s="3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10" t="s">
        <v>8315</v>
      </c>
      <c r="P4022" s="3" t="s">
        <v>8316</v>
      </c>
      <c r="Q4022" s="11">
        <f t="shared" si="124"/>
        <v>42057.190960648149</v>
      </c>
      <c r="R4022" s="3">
        <f t="shared" si="125"/>
        <v>2015</v>
      </c>
    </row>
    <row r="4023" spans="1:18" ht="45" x14ac:dyDescent="0.25">
      <c r="A4023" s="3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10" t="s">
        <v>8315</v>
      </c>
      <c r="P4023" s="3" t="s">
        <v>8316</v>
      </c>
      <c r="Q4023" s="11">
        <f t="shared" si="124"/>
        <v>41878.911550925928</v>
      </c>
      <c r="R4023" s="3">
        <f t="shared" si="125"/>
        <v>2014</v>
      </c>
    </row>
    <row r="4024" spans="1:18" ht="30" x14ac:dyDescent="0.25">
      <c r="A4024" s="3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10" t="s">
        <v>8315</v>
      </c>
      <c r="P4024" s="3" t="s">
        <v>8316</v>
      </c>
      <c r="Q4024" s="11">
        <f t="shared" si="124"/>
        <v>41990.584108796291</v>
      </c>
      <c r="R4024" s="3">
        <f t="shared" si="125"/>
        <v>2014</v>
      </c>
    </row>
    <row r="4025" spans="1:18" ht="45" x14ac:dyDescent="0.25">
      <c r="A4025" s="3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10" t="s">
        <v>8315</v>
      </c>
      <c r="P4025" s="3" t="s">
        <v>8316</v>
      </c>
      <c r="Q4025" s="11">
        <f t="shared" si="124"/>
        <v>42408.999571759254</v>
      </c>
      <c r="R4025" s="3">
        <f t="shared" si="125"/>
        <v>2016</v>
      </c>
    </row>
    <row r="4026" spans="1:18" ht="60" x14ac:dyDescent="0.25">
      <c r="A4026" s="3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10" t="s">
        <v>8315</v>
      </c>
      <c r="P4026" s="3" t="s">
        <v>8316</v>
      </c>
      <c r="Q4026" s="11">
        <f t="shared" si="124"/>
        <v>42217.670104166667</v>
      </c>
      <c r="R4026" s="3">
        <f t="shared" si="125"/>
        <v>2015</v>
      </c>
    </row>
    <row r="4027" spans="1:18" ht="60" x14ac:dyDescent="0.25">
      <c r="A4027" s="3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10" t="s">
        <v>8315</v>
      </c>
      <c r="P4027" s="3" t="s">
        <v>8316</v>
      </c>
      <c r="Q4027" s="11">
        <f t="shared" si="124"/>
        <v>42151.237685185188</v>
      </c>
      <c r="R4027" s="3">
        <f t="shared" si="125"/>
        <v>2015</v>
      </c>
    </row>
    <row r="4028" spans="1:18" ht="45" x14ac:dyDescent="0.25">
      <c r="A4028" s="3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10" t="s">
        <v>8315</v>
      </c>
      <c r="P4028" s="3" t="s">
        <v>8316</v>
      </c>
      <c r="Q4028" s="11">
        <f t="shared" si="124"/>
        <v>42282.655543981484</v>
      </c>
      <c r="R4028" s="3">
        <f t="shared" si="125"/>
        <v>2015</v>
      </c>
    </row>
    <row r="4029" spans="1:18" ht="60" x14ac:dyDescent="0.25">
      <c r="A4029" s="3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10" t="s">
        <v>8315</v>
      </c>
      <c r="P4029" s="3" t="s">
        <v>8316</v>
      </c>
      <c r="Q4029" s="11">
        <f t="shared" si="124"/>
        <v>42768.97084490741</v>
      </c>
      <c r="R4029" s="3">
        <f t="shared" si="125"/>
        <v>2017</v>
      </c>
    </row>
    <row r="4030" spans="1:18" ht="45" x14ac:dyDescent="0.25">
      <c r="A4030" s="3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10" t="s">
        <v>8315</v>
      </c>
      <c r="P4030" s="3" t="s">
        <v>8316</v>
      </c>
      <c r="Q4030" s="11">
        <f t="shared" si="124"/>
        <v>41765.938657407409</v>
      </c>
      <c r="R4030" s="3">
        <f t="shared" si="125"/>
        <v>2014</v>
      </c>
    </row>
    <row r="4031" spans="1:18" ht="45" x14ac:dyDescent="0.25">
      <c r="A4031" s="3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10" t="s">
        <v>8315</v>
      </c>
      <c r="P4031" s="3" t="s">
        <v>8316</v>
      </c>
      <c r="Q4031" s="11">
        <f t="shared" si="124"/>
        <v>42322.025115740747</v>
      </c>
      <c r="R4031" s="3">
        <f t="shared" si="125"/>
        <v>2015</v>
      </c>
    </row>
    <row r="4032" spans="1:18" ht="60" x14ac:dyDescent="0.25">
      <c r="A4032" s="3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10" t="s">
        <v>8315</v>
      </c>
      <c r="P4032" s="3" t="s">
        <v>8316</v>
      </c>
      <c r="Q4032" s="11">
        <f t="shared" si="124"/>
        <v>42374.655081018514</v>
      </c>
      <c r="R4032" s="3">
        <f t="shared" si="125"/>
        <v>2016</v>
      </c>
    </row>
    <row r="4033" spans="1:18" ht="60" x14ac:dyDescent="0.25">
      <c r="A4033" s="3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10" t="s">
        <v>8315</v>
      </c>
      <c r="P4033" s="3" t="s">
        <v>8316</v>
      </c>
      <c r="Q4033" s="11">
        <f t="shared" si="124"/>
        <v>41941.585231481484</v>
      </c>
      <c r="R4033" s="3">
        <f t="shared" si="125"/>
        <v>2014</v>
      </c>
    </row>
    <row r="4034" spans="1:18" ht="60" x14ac:dyDescent="0.25">
      <c r="A4034" s="3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10" t="s">
        <v>8315</v>
      </c>
      <c r="P4034" s="3" t="s">
        <v>8316</v>
      </c>
      <c r="Q4034" s="11">
        <f t="shared" si="124"/>
        <v>42293.809212962966</v>
      </c>
      <c r="R4034" s="3">
        <f t="shared" si="125"/>
        <v>2015</v>
      </c>
    </row>
    <row r="4035" spans="1:18" ht="45" x14ac:dyDescent="0.25">
      <c r="A4035" s="3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10" t="s">
        <v>8315</v>
      </c>
      <c r="P4035" s="3" t="s">
        <v>8316</v>
      </c>
      <c r="Q4035" s="11">
        <f t="shared" ref="Q4035:Q4098" si="126">(((J4035/60)/60)/24)+DATE(1970,1,1)</f>
        <v>42614.268796296295</v>
      </c>
      <c r="R4035" s="3">
        <f t="shared" ref="R4035:R4098" si="127">YEAR(Q4035)</f>
        <v>2016</v>
      </c>
    </row>
    <row r="4036" spans="1:18" ht="60" x14ac:dyDescent="0.25">
      <c r="A4036" s="3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10" t="s">
        <v>8315</v>
      </c>
      <c r="P4036" s="3" t="s">
        <v>8316</v>
      </c>
      <c r="Q4036" s="11">
        <f t="shared" si="126"/>
        <v>42067.947337962964</v>
      </c>
      <c r="R4036" s="3">
        <f t="shared" si="127"/>
        <v>2015</v>
      </c>
    </row>
    <row r="4037" spans="1:18" ht="30" x14ac:dyDescent="0.25">
      <c r="A4037" s="3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10" t="s">
        <v>8315</v>
      </c>
      <c r="P4037" s="3" t="s">
        <v>8316</v>
      </c>
      <c r="Q4037" s="11">
        <f t="shared" si="126"/>
        <v>41903.882951388885</v>
      </c>
      <c r="R4037" s="3">
        <f t="shared" si="127"/>
        <v>2014</v>
      </c>
    </row>
    <row r="4038" spans="1:18" ht="45" x14ac:dyDescent="0.25">
      <c r="A4038" s="3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10" t="s">
        <v>8315</v>
      </c>
      <c r="P4038" s="3" t="s">
        <v>8316</v>
      </c>
      <c r="Q4038" s="11">
        <f t="shared" si="126"/>
        <v>41804.937083333331</v>
      </c>
      <c r="R4038" s="3">
        <f t="shared" si="127"/>
        <v>2014</v>
      </c>
    </row>
    <row r="4039" spans="1:18" ht="60" x14ac:dyDescent="0.25">
      <c r="A4039" s="3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10" t="s">
        <v>8315</v>
      </c>
      <c r="P4039" s="3" t="s">
        <v>8316</v>
      </c>
      <c r="Q4039" s="11">
        <f t="shared" si="126"/>
        <v>42497.070775462969</v>
      </c>
      <c r="R4039" s="3">
        <f t="shared" si="127"/>
        <v>2016</v>
      </c>
    </row>
    <row r="4040" spans="1:18" ht="45" x14ac:dyDescent="0.25">
      <c r="A4040" s="3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10" t="s">
        <v>8315</v>
      </c>
      <c r="P4040" s="3" t="s">
        <v>8316</v>
      </c>
      <c r="Q4040" s="11">
        <f t="shared" si="126"/>
        <v>41869.798726851855</v>
      </c>
      <c r="R4040" s="3">
        <f t="shared" si="127"/>
        <v>2014</v>
      </c>
    </row>
    <row r="4041" spans="1:18" ht="45" x14ac:dyDescent="0.25">
      <c r="A4041" s="3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10" t="s">
        <v>8315</v>
      </c>
      <c r="P4041" s="3" t="s">
        <v>8316</v>
      </c>
      <c r="Q4041" s="11">
        <f t="shared" si="126"/>
        <v>42305.670914351853</v>
      </c>
      <c r="R4041" s="3">
        <f t="shared" si="127"/>
        <v>2015</v>
      </c>
    </row>
    <row r="4042" spans="1:18" ht="45" x14ac:dyDescent="0.25">
      <c r="A4042" s="3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10" t="s">
        <v>8315</v>
      </c>
      <c r="P4042" s="3" t="s">
        <v>8316</v>
      </c>
      <c r="Q4042" s="11">
        <f t="shared" si="126"/>
        <v>42144.231527777782</v>
      </c>
      <c r="R4042" s="3">
        <f t="shared" si="127"/>
        <v>2015</v>
      </c>
    </row>
    <row r="4043" spans="1:18" ht="45" x14ac:dyDescent="0.25">
      <c r="A4043" s="3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10" t="s">
        <v>8315</v>
      </c>
      <c r="P4043" s="3" t="s">
        <v>8316</v>
      </c>
      <c r="Q4043" s="11">
        <f t="shared" si="126"/>
        <v>42559.474004629628</v>
      </c>
      <c r="R4043" s="3">
        <f t="shared" si="127"/>
        <v>2016</v>
      </c>
    </row>
    <row r="4044" spans="1:18" ht="60" x14ac:dyDescent="0.25">
      <c r="A4044" s="3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10" t="s">
        <v>8315</v>
      </c>
      <c r="P4044" s="3" t="s">
        <v>8316</v>
      </c>
      <c r="Q4044" s="11">
        <f t="shared" si="126"/>
        <v>41995.084074074075</v>
      </c>
      <c r="R4044" s="3">
        <f t="shared" si="127"/>
        <v>2014</v>
      </c>
    </row>
    <row r="4045" spans="1:18" ht="45" x14ac:dyDescent="0.25">
      <c r="A4045" s="3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10" t="s">
        <v>8315</v>
      </c>
      <c r="P4045" s="3" t="s">
        <v>8316</v>
      </c>
      <c r="Q4045" s="11">
        <f t="shared" si="126"/>
        <v>41948.957465277781</v>
      </c>
      <c r="R4045" s="3">
        <f t="shared" si="127"/>
        <v>2014</v>
      </c>
    </row>
    <row r="4046" spans="1:18" ht="60" x14ac:dyDescent="0.25">
      <c r="A4046" s="3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10" t="s">
        <v>8315</v>
      </c>
      <c r="P4046" s="3" t="s">
        <v>8316</v>
      </c>
      <c r="Q4046" s="11">
        <f t="shared" si="126"/>
        <v>42074.219699074078</v>
      </c>
      <c r="R4046" s="3">
        <f t="shared" si="127"/>
        <v>2015</v>
      </c>
    </row>
    <row r="4047" spans="1:18" ht="60" x14ac:dyDescent="0.25">
      <c r="A4047" s="3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10" t="s">
        <v>8315</v>
      </c>
      <c r="P4047" s="3" t="s">
        <v>8316</v>
      </c>
      <c r="Q4047" s="11">
        <f t="shared" si="126"/>
        <v>41842.201261574075</v>
      </c>
      <c r="R4047" s="3">
        <f t="shared" si="127"/>
        <v>2014</v>
      </c>
    </row>
    <row r="4048" spans="1:18" ht="60" x14ac:dyDescent="0.25">
      <c r="A4048" s="3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10" t="s">
        <v>8315</v>
      </c>
      <c r="P4048" s="3" t="s">
        <v>8316</v>
      </c>
      <c r="Q4048" s="11">
        <f t="shared" si="126"/>
        <v>41904.650578703702</v>
      </c>
      <c r="R4048" s="3">
        <f t="shared" si="127"/>
        <v>2014</v>
      </c>
    </row>
    <row r="4049" spans="1:18" ht="45" x14ac:dyDescent="0.25">
      <c r="A4049" s="3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10" t="s">
        <v>8315</v>
      </c>
      <c r="P4049" s="3" t="s">
        <v>8316</v>
      </c>
      <c r="Q4049" s="11">
        <f t="shared" si="126"/>
        <v>41991.022488425922</v>
      </c>
      <c r="R4049" s="3">
        <f t="shared" si="127"/>
        <v>2014</v>
      </c>
    </row>
    <row r="4050" spans="1:18" ht="60" x14ac:dyDescent="0.25">
      <c r="A4050" s="3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10" t="s">
        <v>8315</v>
      </c>
      <c r="P4050" s="3" t="s">
        <v>8316</v>
      </c>
      <c r="Q4050" s="11">
        <f t="shared" si="126"/>
        <v>42436.509108796294</v>
      </c>
      <c r="R4050" s="3">
        <f t="shared" si="127"/>
        <v>2016</v>
      </c>
    </row>
    <row r="4051" spans="1:18" ht="60" x14ac:dyDescent="0.25">
      <c r="A4051" s="3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10" t="s">
        <v>8315</v>
      </c>
      <c r="P4051" s="3" t="s">
        <v>8316</v>
      </c>
      <c r="Q4051" s="11">
        <f t="shared" si="126"/>
        <v>42169.958506944444</v>
      </c>
      <c r="R4051" s="3">
        <f t="shared" si="127"/>
        <v>2015</v>
      </c>
    </row>
    <row r="4052" spans="1:18" ht="60" x14ac:dyDescent="0.25">
      <c r="A4052" s="3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10" t="s">
        <v>8315</v>
      </c>
      <c r="P4052" s="3" t="s">
        <v>8316</v>
      </c>
      <c r="Q4052" s="11">
        <f t="shared" si="126"/>
        <v>41905.636469907404</v>
      </c>
      <c r="R4052" s="3">
        <f t="shared" si="127"/>
        <v>2014</v>
      </c>
    </row>
    <row r="4053" spans="1:18" ht="45" x14ac:dyDescent="0.25">
      <c r="A4053" s="3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10" t="s">
        <v>8315</v>
      </c>
      <c r="P4053" s="3" t="s">
        <v>8316</v>
      </c>
      <c r="Q4053" s="11">
        <f t="shared" si="126"/>
        <v>41761.810150462967</v>
      </c>
      <c r="R4053" s="3">
        <f t="shared" si="127"/>
        <v>2014</v>
      </c>
    </row>
    <row r="4054" spans="1:18" ht="60" x14ac:dyDescent="0.25">
      <c r="A4054" s="3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10" t="s">
        <v>8315</v>
      </c>
      <c r="P4054" s="3" t="s">
        <v>8316</v>
      </c>
      <c r="Q4054" s="11">
        <f t="shared" si="126"/>
        <v>41865.878657407404</v>
      </c>
      <c r="R4054" s="3">
        <f t="shared" si="127"/>
        <v>2014</v>
      </c>
    </row>
    <row r="4055" spans="1:18" ht="60" x14ac:dyDescent="0.25">
      <c r="A4055" s="3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10" t="s">
        <v>8315</v>
      </c>
      <c r="P4055" s="3" t="s">
        <v>8316</v>
      </c>
      <c r="Q4055" s="11">
        <f t="shared" si="126"/>
        <v>41928.690138888887</v>
      </c>
      <c r="R4055" s="3">
        <f t="shared" si="127"/>
        <v>2014</v>
      </c>
    </row>
    <row r="4056" spans="1:18" ht="45" x14ac:dyDescent="0.25">
      <c r="A4056" s="3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10" t="s">
        <v>8315</v>
      </c>
      <c r="P4056" s="3" t="s">
        <v>8316</v>
      </c>
      <c r="Q4056" s="11">
        <f t="shared" si="126"/>
        <v>42613.841261574074</v>
      </c>
      <c r="R4056" s="3">
        <f t="shared" si="127"/>
        <v>2016</v>
      </c>
    </row>
    <row r="4057" spans="1:18" ht="60" x14ac:dyDescent="0.25">
      <c r="A4057" s="3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10" t="s">
        <v>8315</v>
      </c>
      <c r="P4057" s="3" t="s">
        <v>8316</v>
      </c>
      <c r="Q4057" s="11">
        <f t="shared" si="126"/>
        <v>41779.648506944446</v>
      </c>
      <c r="R4057" s="3">
        <f t="shared" si="127"/>
        <v>2014</v>
      </c>
    </row>
    <row r="4058" spans="1:18" ht="60" x14ac:dyDescent="0.25">
      <c r="A4058" s="3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10" t="s">
        <v>8315</v>
      </c>
      <c r="P4058" s="3" t="s">
        <v>8316</v>
      </c>
      <c r="Q4058" s="11">
        <f t="shared" si="126"/>
        <v>42534.933321759265</v>
      </c>
      <c r="R4058" s="3">
        <f t="shared" si="127"/>
        <v>2016</v>
      </c>
    </row>
    <row r="4059" spans="1:18" ht="60" x14ac:dyDescent="0.25">
      <c r="A4059" s="3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10" t="s">
        <v>8315</v>
      </c>
      <c r="P4059" s="3" t="s">
        <v>8316</v>
      </c>
      <c r="Q4059" s="11">
        <f t="shared" si="126"/>
        <v>42310.968518518523</v>
      </c>
      <c r="R4059" s="3">
        <f t="shared" si="127"/>
        <v>2015</v>
      </c>
    </row>
    <row r="4060" spans="1:18" ht="45" x14ac:dyDescent="0.25">
      <c r="A4060" s="3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10" t="s">
        <v>8315</v>
      </c>
      <c r="P4060" s="3" t="s">
        <v>8316</v>
      </c>
      <c r="Q4060" s="11">
        <f t="shared" si="126"/>
        <v>42446.060694444444</v>
      </c>
      <c r="R4060" s="3">
        <f t="shared" si="127"/>
        <v>2016</v>
      </c>
    </row>
    <row r="4061" spans="1:18" ht="45" x14ac:dyDescent="0.25">
      <c r="A4061" s="3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10" t="s">
        <v>8315</v>
      </c>
      <c r="P4061" s="3" t="s">
        <v>8316</v>
      </c>
      <c r="Q4061" s="11">
        <f t="shared" si="126"/>
        <v>41866.640648148146</v>
      </c>
      <c r="R4061" s="3">
        <f t="shared" si="127"/>
        <v>2014</v>
      </c>
    </row>
    <row r="4062" spans="1:18" ht="60" x14ac:dyDescent="0.25">
      <c r="A4062" s="3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10" t="s">
        <v>8315</v>
      </c>
      <c r="P4062" s="3" t="s">
        <v>8316</v>
      </c>
      <c r="Q4062" s="11">
        <f t="shared" si="126"/>
        <v>41779.695092592592</v>
      </c>
      <c r="R4062" s="3">
        <f t="shared" si="127"/>
        <v>2014</v>
      </c>
    </row>
    <row r="4063" spans="1:18" ht="45" x14ac:dyDescent="0.25">
      <c r="A4063" s="3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10" t="s">
        <v>8315</v>
      </c>
      <c r="P4063" s="3" t="s">
        <v>8316</v>
      </c>
      <c r="Q4063" s="11">
        <f t="shared" si="126"/>
        <v>42421.141469907408</v>
      </c>
      <c r="R4063" s="3">
        <f t="shared" si="127"/>
        <v>2016</v>
      </c>
    </row>
    <row r="4064" spans="1:18" ht="60" x14ac:dyDescent="0.25">
      <c r="A4064" s="3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10" t="s">
        <v>8315</v>
      </c>
      <c r="P4064" s="3" t="s">
        <v>8316</v>
      </c>
      <c r="Q4064" s="11">
        <f t="shared" si="126"/>
        <v>42523.739212962959</v>
      </c>
      <c r="R4064" s="3">
        <f t="shared" si="127"/>
        <v>2016</v>
      </c>
    </row>
    <row r="4065" spans="1:18" ht="60" x14ac:dyDescent="0.25">
      <c r="A4065" s="3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10" t="s">
        <v>8315</v>
      </c>
      <c r="P4065" s="3" t="s">
        <v>8316</v>
      </c>
      <c r="Q4065" s="11">
        <f t="shared" si="126"/>
        <v>41787.681527777779</v>
      </c>
      <c r="R4065" s="3">
        <f t="shared" si="127"/>
        <v>2014</v>
      </c>
    </row>
    <row r="4066" spans="1:18" ht="60" x14ac:dyDescent="0.25">
      <c r="A4066" s="3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10" t="s">
        <v>8315</v>
      </c>
      <c r="P4066" s="3" t="s">
        <v>8316</v>
      </c>
      <c r="Q4066" s="11">
        <f t="shared" si="126"/>
        <v>42093.588263888887</v>
      </c>
      <c r="R4066" s="3">
        <f t="shared" si="127"/>
        <v>2015</v>
      </c>
    </row>
    <row r="4067" spans="1:18" ht="45" x14ac:dyDescent="0.25">
      <c r="A4067" s="3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10" t="s">
        <v>8315</v>
      </c>
      <c r="P4067" s="3" t="s">
        <v>8316</v>
      </c>
      <c r="Q4067" s="11">
        <f t="shared" si="126"/>
        <v>41833.951516203706</v>
      </c>
      <c r="R4067" s="3">
        <f t="shared" si="127"/>
        <v>2014</v>
      </c>
    </row>
    <row r="4068" spans="1:18" ht="60" x14ac:dyDescent="0.25">
      <c r="A4068" s="3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10" t="s">
        <v>8315</v>
      </c>
      <c r="P4068" s="3" t="s">
        <v>8316</v>
      </c>
      <c r="Q4068" s="11">
        <f t="shared" si="126"/>
        <v>42479.039212962962</v>
      </c>
      <c r="R4068" s="3">
        <f t="shared" si="127"/>
        <v>2016</v>
      </c>
    </row>
    <row r="4069" spans="1:18" ht="60" x14ac:dyDescent="0.25">
      <c r="A4069" s="3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10" t="s">
        <v>8315</v>
      </c>
      <c r="P4069" s="3" t="s">
        <v>8316</v>
      </c>
      <c r="Q4069" s="11">
        <f t="shared" si="126"/>
        <v>42235.117476851854</v>
      </c>
      <c r="R4069" s="3">
        <f t="shared" si="127"/>
        <v>2015</v>
      </c>
    </row>
    <row r="4070" spans="1:18" ht="45" x14ac:dyDescent="0.25">
      <c r="A4070" s="3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10" t="s">
        <v>8315</v>
      </c>
      <c r="P4070" s="3" t="s">
        <v>8316</v>
      </c>
      <c r="Q4070" s="11">
        <f t="shared" si="126"/>
        <v>42718.963599537034</v>
      </c>
      <c r="R4070" s="3">
        <f t="shared" si="127"/>
        <v>2016</v>
      </c>
    </row>
    <row r="4071" spans="1:18" ht="45" x14ac:dyDescent="0.25">
      <c r="A4071" s="3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10" t="s">
        <v>8315</v>
      </c>
      <c r="P4071" s="3" t="s">
        <v>8316</v>
      </c>
      <c r="Q4071" s="11">
        <f t="shared" si="126"/>
        <v>42022.661527777775</v>
      </c>
      <c r="R4071" s="3">
        <f t="shared" si="127"/>
        <v>2015</v>
      </c>
    </row>
    <row r="4072" spans="1:18" ht="45" x14ac:dyDescent="0.25">
      <c r="A4072" s="3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10" t="s">
        <v>8315</v>
      </c>
      <c r="P4072" s="3" t="s">
        <v>8316</v>
      </c>
      <c r="Q4072" s="11">
        <f t="shared" si="126"/>
        <v>42031.666898148149</v>
      </c>
      <c r="R4072" s="3">
        <f t="shared" si="127"/>
        <v>2015</v>
      </c>
    </row>
    <row r="4073" spans="1:18" ht="60" x14ac:dyDescent="0.25">
      <c r="A4073" s="3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10" t="s">
        <v>8315</v>
      </c>
      <c r="P4073" s="3" t="s">
        <v>8316</v>
      </c>
      <c r="Q4073" s="11">
        <f t="shared" si="126"/>
        <v>42700.804756944446</v>
      </c>
      <c r="R4073" s="3">
        <f t="shared" si="127"/>
        <v>2016</v>
      </c>
    </row>
    <row r="4074" spans="1:18" ht="60" x14ac:dyDescent="0.25">
      <c r="A4074" s="3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10" t="s">
        <v>8315</v>
      </c>
      <c r="P4074" s="3" t="s">
        <v>8316</v>
      </c>
      <c r="Q4074" s="11">
        <f t="shared" si="126"/>
        <v>41812.77443287037</v>
      </c>
      <c r="R4074" s="3">
        <f t="shared" si="127"/>
        <v>2014</v>
      </c>
    </row>
    <row r="4075" spans="1:18" ht="45" x14ac:dyDescent="0.25">
      <c r="A4075" s="3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10" t="s">
        <v>8315</v>
      </c>
      <c r="P4075" s="3" t="s">
        <v>8316</v>
      </c>
      <c r="Q4075" s="11">
        <f t="shared" si="126"/>
        <v>42078.34520833334</v>
      </c>
      <c r="R4075" s="3">
        <f t="shared" si="127"/>
        <v>2015</v>
      </c>
    </row>
    <row r="4076" spans="1:18" ht="60" x14ac:dyDescent="0.25">
      <c r="A4076" s="3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10" t="s">
        <v>8315</v>
      </c>
      <c r="P4076" s="3" t="s">
        <v>8316</v>
      </c>
      <c r="Q4076" s="11">
        <f t="shared" si="126"/>
        <v>42283.552951388891</v>
      </c>
      <c r="R4076" s="3">
        <f t="shared" si="127"/>
        <v>2015</v>
      </c>
    </row>
    <row r="4077" spans="1:18" ht="60" x14ac:dyDescent="0.25">
      <c r="A4077" s="3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10" t="s">
        <v>8315</v>
      </c>
      <c r="P4077" s="3" t="s">
        <v>8316</v>
      </c>
      <c r="Q4077" s="11">
        <f t="shared" si="126"/>
        <v>41779.045937499999</v>
      </c>
      <c r="R4077" s="3">
        <f t="shared" si="127"/>
        <v>2014</v>
      </c>
    </row>
    <row r="4078" spans="1:18" ht="45" x14ac:dyDescent="0.25">
      <c r="A4078" s="3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10" t="s">
        <v>8315</v>
      </c>
      <c r="P4078" s="3" t="s">
        <v>8316</v>
      </c>
      <c r="Q4078" s="11">
        <f t="shared" si="126"/>
        <v>41905.795706018522</v>
      </c>
      <c r="R4078" s="3">
        <f t="shared" si="127"/>
        <v>2014</v>
      </c>
    </row>
    <row r="4079" spans="1:18" ht="60" x14ac:dyDescent="0.25">
      <c r="A4079" s="3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10" t="s">
        <v>8315</v>
      </c>
      <c r="P4079" s="3" t="s">
        <v>8316</v>
      </c>
      <c r="Q4079" s="11">
        <f t="shared" si="126"/>
        <v>42695.7105787037</v>
      </c>
      <c r="R4079" s="3">
        <f t="shared" si="127"/>
        <v>2016</v>
      </c>
    </row>
    <row r="4080" spans="1:18" ht="60" x14ac:dyDescent="0.25">
      <c r="A4080" s="3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10" t="s">
        <v>8315</v>
      </c>
      <c r="P4080" s="3" t="s">
        <v>8316</v>
      </c>
      <c r="Q4080" s="11">
        <f t="shared" si="126"/>
        <v>42732.787523148145</v>
      </c>
      <c r="R4080" s="3">
        <f t="shared" si="127"/>
        <v>2016</v>
      </c>
    </row>
    <row r="4081" spans="1:18" ht="60" x14ac:dyDescent="0.25">
      <c r="A4081" s="3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10" t="s">
        <v>8315</v>
      </c>
      <c r="P4081" s="3" t="s">
        <v>8316</v>
      </c>
      <c r="Q4081" s="11">
        <f t="shared" si="126"/>
        <v>42510.938900462963</v>
      </c>
      <c r="R4081" s="3">
        <f t="shared" si="127"/>
        <v>2016</v>
      </c>
    </row>
    <row r="4082" spans="1:18" ht="60" x14ac:dyDescent="0.25">
      <c r="A4082" s="3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10" t="s">
        <v>8315</v>
      </c>
      <c r="P4082" s="3" t="s">
        <v>8316</v>
      </c>
      <c r="Q4082" s="11">
        <f t="shared" si="126"/>
        <v>42511.698101851856</v>
      </c>
      <c r="R4082" s="3">
        <f t="shared" si="127"/>
        <v>2016</v>
      </c>
    </row>
    <row r="4083" spans="1:18" ht="45" x14ac:dyDescent="0.25">
      <c r="A4083" s="3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10" t="s">
        <v>8315</v>
      </c>
      <c r="P4083" s="3" t="s">
        <v>8316</v>
      </c>
      <c r="Q4083" s="11">
        <f t="shared" si="126"/>
        <v>42041.581307870365</v>
      </c>
      <c r="R4083" s="3">
        <f t="shared" si="127"/>
        <v>2015</v>
      </c>
    </row>
    <row r="4084" spans="1:18" ht="60" x14ac:dyDescent="0.25">
      <c r="A4084" s="3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10" t="s">
        <v>8315</v>
      </c>
      <c r="P4084" s="3" t="s">
        <v>8316</v>
      </c>
      <c r="Q4084" s="11">
        <f t="shared" si="126"/>
        <v>42307.189270833333</v>
      </c>
      <c r="R4084" s="3">
        <f t="shared" si="127"/>
        <v>2015</v>
      </c>
    </row>
    <row r="4085" spans="1:18" ht="60" x14ac:dyDescent="0.25">
      <c r="A4085" s="3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10" t="s">
        <v>8315</v>
      </c>
      <c r="P4085" s="3" t="s">
        <v>8316</v>
      </c>
      <c r="Q4085" s="11">
        <f t="shared" si="126"/>
        <v>42353.761759259258</v>
      </c>
      <c r="R4085" s="3">
        <f t="shared" si="127"/>
        <v>2015</v>
      </c>
    </row>
    <row r="4086" spans="1:18" ht="60" x14ac:dyDescent="0.25">
      <c r="A4086" s="3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10" t="s">
        <v>8315</v>
      </c>
      <c r="P4086" s="3" t="s">
        <v>8316</v>
      </c>
      <c r="Q4086" s="11">
        <f t="shared" si="126"/>
        <v>42622.436412037037</v>
      </c>
      <c r="R4086" s="3">
        <f t="shared" si="127"/>
        <v>2016</v>
      </c>
    </row>
    <row r="4087" spans="1:18" ht="60" x14ac:dyDescent="0.25">
      <c r="A4087" s="3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10" t="s">
        <v>8315</v>
      </c>
      <c r="P4087" s="3" t="s">
        <v>8316</v>
      </c>
      <c r="Q4087" s="11">
        <f t="shared" si="126"/>
        <v>42058.603877314818</v>
      </c>
      <c r="R4087" s="3">
        <f t="shared" si="127"/>
        <v>2015</v>
      </c>
    </row>
    <row r="4088" spans="1:18" ht="60" x14ac:dyDescent="0.25">
      <c r="A4088" s="3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10" t="s">
        <v>8315</v>
      </c>
      <c r="P4088" s="3" t="s">
        <v>8316</v>
      </c>
      <c r="Q4088" s="11">
        <f t="shared" si="126"/>
        <v>42304.940960648149</v>
      </c>
      <c r="R4088" s="3">
        <f t="shared" si="127"/>
        <v>2015</v>
      </c>
    </row>
    <row r="4089" spans="1:18" ht="30" x14ac:dyDescent="0.25">
      <c r="A4089" s="3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10" t="s">
        <v>8315</v>
      </c>
      <c r="P4089" s="3" t="s">
        <v>8316</v>
      </c>
      <c r="Q4089" s="11">
        <f t="shared" si="126"/>
        <v>42538.742893518516</v>
      </c>
      <c r="R4089" s="3">
        <f t="shared" si="127"/>
        <v>2016</v>
      </c>
    </row>
    <row r="4090" spans="1:18" ht="45" x14ac:dyDescent="0.25">
      <c r="A4090" s="3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10" t="s">
        <v>8315</v>
      </c>
      <c r="P4090" s="3" t="s">
        <v>8316</v>
      </c>
      <c r="Q4090" s="11">
        <f t="shared" si="126"/>
        <v>41990.612546296295</v>
      </c>
      <c r="R4090" s="3">
        <f t="shared" si="127"/>
        <v>2014</v>
      </c>
    </row>
    <row r="4091" spans="1:18" ht="60" x14ac:dyDescent="0.25">
      <c r="A4091" s="3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10" t="s">
        <v>8315</v>
      </c>
      <c r="P4091" s="3" t="s">
        <v>8316</v>
      </c>
      <c r="Q4091" s="11">
        <f t="shared" si="126"/>
        <v>42122.732499999998</v>
      </c>
      <c r="R4091" s="3">
        <f t="shared" si="127"/>
        <v>2015</v>
      </c>
    </row>
    <row r="4092" spans="1:18" ht="45" x14ac:dyDescent="0.25">
      <c r="A4092" s="3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10" t="s">
        <v>8315</v>
      </c>
      <c r="P4092" s="3" t="s">
        <v>8316</v>
      </c>
      <c r="Q4092" s="11">
        <f t="shared" si="126"/>
        <v>42209.67288194444</v>
      </c>
      <c r="R4092" s="3">
        <f t="shared" si="127"/>
        <v>2015</v>
      </c>
    </row>
    <row r="4093" spans="1:18" ht="60" x14ac:dyDescent="0.25">
      <c r="A4093" s="3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10" t="s">
        <v>8315</v>
      </c>
      <c r="P4093" s="3" t="s">
        <v>8316</v>
      </c>
      <c r="Q4093" s="11">
        <f t="shared" si="126"/>
        <v>41990.506377314814</v>
      </c>
      <c r="R4093" s="3">
        <f t="shared" si="127"/>
        <v>2014</v>
      </c>
    </row>
    <row r="4094" spans="1:18" ht="45" x14ac:dyDescent="0.25">
      <c r="A4094" s="3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10" t="s">
        <v>8315</v>
      </c>
      <c r="P4094" s="3" t="s">
        <v>8316</v>
      </c>
      <c r="Q4094" s="11">
        <f t="shared" si="126"/>
        <v>42039.194988425923</v>
      </c>
      <c r="R4094" s="3">
        <f t="shared" si="127"/>
        <v>2015</v>
      </c>
    </row>
    <row r="4095" spans="1:18" ht="60" x14ac:dyDescent="0.25">
      <c r="A4095" s="3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10" t="s">
        <v>8315</v>
      </c>
      <c r="P4095" s="3" t="s">
        <v>8316</v>
      </c>
      <c r="Q4095" s="11">
        <f t="shared" si="126"/>
        <v>42178.815891203703</v>
      </c>
      <c r="R4095" s="3">
        <f t="shared" si="127"/>
        <v>2015</v>
      </c>
    </row>
    <row r="4096" spans="1:18" ht="45" x14ac:dyDescent="0.25">
      <c r="A4096" s="3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10" t="s">
        <v>8315</v>
      </c>
      <c r="P4096" s="3" t="s">
        <v>8316</v>
      </c>
      <c r="Q4096" s="11">
        <f t="shared" si="126"/>
        <v>41890.086805555555</v>
      </c>
      <c r="R4096" s="3">
        <f t="shared" si="127"/>
        <v>2014</v>
      </c>
    </row>
    <row r="4097" spans="1:18" ht="45" x14ac:dyDescent="0.25">
      <c r="A4097" s="3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10" t="s">
        <v>8315</v>
      </c>
      <c r="P4097" s="3" t="s">
        <v>8316</v>
      </c>
      <c r="Q4097" s="11">
        <f t="shared" si="126"/>
        <v>42693.031828703708</v>
      </c>
      <c r="R4097" s="3">
        <f t="shared" si="127"/>
        <v>2016</v>
      </c>
    </row>
    <row r="4098" spans="1:18" ht="45" x14ac:dyDescent="0.25">
      <c r="A4098" s="3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10" t="s">
        <v>8315</v>
      </c>
      <c r="P4098" s="3" t="s">
        <v>8316</v>
      </c>
      <c r="Q4098" s="11">
        <f t="shared" si="126"/>
        <v>42750.530312499999</v>
      </c>
      <c r="R4098" s="3">
        <f t="shared" si="127"/>
        <v>2017</v>
      </c>
    </row>
    <row r="4099" spans="1:18" ht="60" x14ac:dyDescent="0.25">
      <c r="A4099" s="3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10" t="s">
        <v>8315</v>
      </c>
      <c r="P4099" s="3" t="s">
        <v>8316</v>
      </c>
      <c r="Q4099" s="11">
        <f t="shared" ref="Q4099:Q4115" si="128">(((J4099/60)/60)/24)+DATE(1970,1,1)</f>
        <v>42344.824502314819</v>
      </c>
      <c r="R4099" s="3">
        <f t="shared" ref="R4099:R4115" si="129">YEAR(Q4099)</f>
        <v>2015</v>
      </c>
    </row>
    <row r="4100" spans="1:18" ht="45" x14ac:dyDescent="0.25">
      <c r="A4100" s="3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10" t="s">
        <v>8315</v>
      </c>
      <c r="P4100" s="3" t="s">
        <v>8316</v>
      </c>
      <c r="Q4100" s="11">
        <f t="shared" si="128"/>
        <v>42495.722187499996</v>
      </c>
      <c r="R4100" s="3">
        <f t="shared" si="129"/>
        <v>2016</v>
      </c>
    </row>
    <row r="4101" spans="1:18" ht="60" x14ac:dyDescent="0.25">
      <c r="A4101" s="3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10" t="s">
        <v>8315</v>
      </c>
      <c r="P4101" s="3" t="s">
        <v>8316</v>
      </c>
      <c r="Q4101" s="11">
        <f t="shared" si="128"/>
        <v>42570.850381944445</v>
      </c>
      <c r="R4101" s="3">
        <f t="shared" si="129"/>
        <v>2016</v>
      </c>
    </row>
    <row r="4102" spans="1:18" ht="45" x14ac:dyDescent="0.25">
      <c r="A4102" s="3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10" t="s">
        <v>8315</v>
      </c>
      <c r="P4102" s="3" t="s">
        <v>8316</v>
      </c>
      <c r="Q4102" s="11">
        <f t="shared" si="128"/>
        <v>41927.124884259261</v>
      </c>
      <c r="R4102" s="3">
        <f t="shared" si="129"/>
        <v>2014</v>
      </c>
    </row>
    <row r="4103" spans="1:18" ht="60" x14ac:dyDescent="0.25">
      <c r="A4103" s="3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10" t="s">
        <v>8315</v>
      </c>
      <c r="P4103" s="3" t="s">
        <v>8316</v>
      </c>
      <c r="Q4103" s="11">
        <f t="shared" si="128"/>
        <v>42730.903726851851</v>
      </c>
      <c r="R4103" s="3">
        <f t="shared" si="129"/>
        <v>2016</v>
      </c>
    </row>
    <row r="4104" spans="1:18" ht="45" x14ac:dyDescent="0.25">
      <c r="A4104" s="3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10" t="s">
        <v>8315</v>
      </c>
      <c r="P4104" s="3" t="s">
        <v>8316</v>
      </c>
      <c r="Q4104" s="11">
        <f t="shared" si="128"/>
        <v>42475.848067129627</v>
      </c>
      <c r="R4104" s="3">
        <f t="shared" si="129"/>
        <v>2016</v>
      </c>
    </row>
    <row r="4105" spans="1:18" ht="45" x14ac:dyDescent="0.25">
      <c r="A4105" s="3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10" t="s">
        <v>8315</v>
      </c>
      <c r="P4105" s="3" t="s">
        <v>8316</v>
      </c>
      <c r="Q4105" s="11">
        <f t="shared" si="128"/>
        <v>42188.83293981482</v>
      </c>
      <c r="R4105" s="3">
        <f t="shared" si="129"/>
        <v>2015</v>
      </c>
    </row>
    <row r="4106" spans="1:18" ht="45" x14ac:dyDescent="0.25">
      <c r="A4106" s="3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10" t="s">
        <v>8315</v>
      </c>
      <c r="P4106" s="3" t="s">
        <v>8316</v>
      </c>
      <c r="Q4106" s="11">
        <f t="shared" si="128"/>
        <v>42640.278171296297</v>
      </c>
      <c r="R4106" s="3">
        <f t="shared" si="129"/>
        <v>2016</v>
      </c>
    </row>
    <row r="4107" spans="1:18" ht="60" x14ac:dyDescent="0.25">
      <c r="A4107" s="3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10" t="s">
        <v>8315</v>
      </c>
      <c r="P4107" s="3" t="s">
        <v>8316</v>
      </c>
      <c r="Q4107" s="11">
        <f t="shared" si="128"/>
        <v>42697.010520833333</v>
      </c>
      <c r="R4107" s="3">
        <f t="shared" si="129"/>
        <v>2016</v>
      </c>
    </row>
    <row r="4108" spans="1:18" ht="60" x14ac:dyDescent="0.25">
      <c r="A4108" s="3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10" t="s">
        <v>8315</v>
      </c>
      <c r="P4108" s="3" t="s">
        <v>8316</v>
      </c>
      <c r="Q4108" s="11">
        <f t="shared" si="128"/>
        <v>42053.049375000002</v>
      </c>
      <c r="R4108" s="3">
        <f t="shared" si="129"/>
        <v>2015</v>
      </c>
    </row>
    <row r="4109" spans="1:18" ht="60" x14ac:dyDescent="0.25">
      <c r="A4109" s="3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10" t="s">
        <v>8315</v>
      </c>
      <c r="P4109" s="3" t="s">
        <v>8316</v>
      </c>
      <c r="Q4109" s="11">
        <f t="shared" si="128"/>
        <v>41883.916678240741</v>
      </c>
      <c r="R4109" s="3">
        <f t="shared" si="129"/>
        <v>2014</v>
      </c>
    </row>
    <row r="4110" spans="1:18" ht="45" x14ac:dyDescent="0.25">
      <c r="A4110" s="3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10" t="s">
        <v>8315</v>
      </c>
      <c r="P4110" s="3" t="s">
        <v>8316</v>
      </c>
      <c r="Q4110" s="11">
        <f t="shared" si="128"/>
        <v>42767.031678240746</v>
      </c>
      <c r="R4110" s="3">
        <f t="shared" si="129"/>
        <v>2017</v>
      </c>
    </row>
    <row r="4111" spans="1:18" ht="45" x14ac:dyDescent="0.25">
      <c r="A4111" s="3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10" t="s">
        <v>8315</v>
      </c>
      <c r="P4111" s="3" t="s">
        <v>8316</v>
      </c>
      <c r="Q4111" s="11">
        <f t="shared" si="128"/>
        <v>42307.539398148147</v>
      </c>
      <c r="R4111" s="3">
        <f t="shared" si="129"/>
        <v>2015</v>
      </c>
    </row>
    <row r="4112" spans="1:18" ht="60" x14ac:dyDescent="0.25">
      <c r="A4112" s="3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10" t="s">
        <v>8315</v>
      </c>
      <c r="P4112" s="3" t="s">
        <v>8316</v>
      </c>
      <c r="Q4112" s="11">
        <f t="shared" si="128"/>
        <v>42512.626747685179</v>
      </c>
      <c r="R4112" s="3">
        <f t="shared" si="129"/>
        <v>2016</v>
      </c>
    </row>
    <row r="4113" spans="1:18" ht="45" x14ac:dyDescent="0.25">
      <c r="A4113" s="3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10" t="s">
        <v>8315</v>
      </c>
      <c r="P4113" s="3" t="s">
        <v>8316</v>
      </c>
      <c r="Q4113" s="11">
        <f t="shared" si="128"/>
        <v>42029.135879629626</v>
      </c>
      <c r="R4113" s="3">
        <f t="shared" si="129"/>
        <v>2015</v>
      </c>
    </row>
    <row r="4114" spans="1:18" ht="60" x14ac:dyDescent="0.25">
      <c r="A4114" s="3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10" t="s">
        <v>8315</v>
      </c>
      <c r="P4114" s="3" t="s">
        <v>8316</v>
      </c>
      <c r="Q4114" s="11">
        <f t="shared" si="128"/>
        <v>42400.946597222224</v>
      </c>
      <c r="R4114" s="3">
        <f t="shared" si="129"/>
        <v>2016</v>
      </c>
    </row>
    <row r="4115" spans="1:18" ht="60" x14ac:dyDescent="0.25">
      <c r="A4115" s="3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10" t="s">
        <v>8315</v>
      </c>
      <c r="P4115" s="3" t="s">
        <v>8316</v>
      </c>
      <c r="Q4115" s="11">
        <f t="shared" si="128"/>
        <v>42358.573182870372</v>
      </c>
      <c r="R4115" s="3">
        <f t="shared" si="129"/>
        <v>2015</v>
      </c>
    </row>
  </sheetData>
  <autoFilter ref="A1:R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CAF6-96CC-4E24-AF00-59FEC1D285F3}">
  <dimension ref="A1:E18"/>
  <sheetViews>
    <sheetView zoomScale="70" zoomScaleNormal="70" workbookViewId="0">
      <selection activeCell="B10" sqref="B10"/>
    </sheetView>
  </sheetViews>
  <sheetFormatPr defaultRowHeight="15" x14ac:dyDescent="0.25"/>
  <cols>
    <col min="1" max="1" width="23.42578125" bestFit="1" customWidth="1"/>
    <col min="2" max="2" width="25" bestFit="1" customWidth="1"/>
    <col min="3" max="3" width="8.140625" bestFit="1" customWidth="1"/>
    <col min="4" max="4" width="12.42578125" bestFit="1" customWidth="1"/>
    <col min="5" max="5" width="15" bestFit="1" customWidth="1"/>
    <col min="6" max="6" width="11.28515625" bestFit="1" customWidth="1"/>
  </cols>
  <sheetData>
    <row r="1" spans="1:5" x14ac:dyDescent="0.25">
      <c r="A1" s="14" t="s">
        <v>8358</v>
      </c>
      <c r="B1" s="3" t="s">
        <v>8315</v>
      </c>
      <c r="C1" s="3"/>
      <c r="D1" s="3"/>
      <c r="E1" s="3"/>
    </row>
    <row r="2" spans="1:5" x14ac:dyDescent="0.25">
      <c r="A2" s="14" t="s">
        <v>8306</v>
      </c>
      <c r="B2" s="3" t="s">
        <v>8360</v>
      </c>
      <c r="C2" s="3"/>
      <c r="D2" s="3"/>
      <c r="E2" s="3"/>
    </row>
    <row r="3" spans="1:5" x14ac:dyDescent="0.25">
      <c r="A3" s="3"/>
      <c r="B3" s="3"/>
      <c r="C3" s="3"/>
      <c r="D3" s="3"/>
      <c r="E3" s="3"/>
    </row>
    <row r="4" spans="1:5" x14ac:dyDescent="0.25">
      <c r="A4" s="14" t="s">
        <v>8361</v>
      </c>
      <c r="B4" s="14" t="s">
        <v>8362</v>
      </c>
      <c r="C4" s="3"/>
      <c r="D4" s="3"/>
      <c r="E4" s="3"/>
    </row>
    <row r="5" spans="1:5" x14ac:dyDescent="0.25">
      <c r="A5" s="14" t="s">
        <v>8364</v>
      </c>
      <c r="B5" s="3" t="s">
        <v>8218</v>
      </c>
      <c r="C5" s="3" t="s">
        <v>8220</v>
      </c>
      <c r="D5" s="3" t="s">
        <v>8219</v>
      </c>
      <c r="E5" s="3" t="s">
        <v>8363</v>
      </c>
    </row>
    <row r="6" spans="1:5" x14ac:dyDescent="0.25">
      <c r="A6" s="11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1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1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1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1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1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1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1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1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1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1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1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1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7EF3-F33B-401A-9F12-D4BC9E23D6F6}">
  <dimension ref="A1:H21"/>
  <sheetViews>
    <sheetView workbookViewId="0">
      <selection activeCell="G39" sqref="G3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8377</v>
      </c>
      <c r="B1" s="1" t="s">
        <v>8378</v>
      </c>
      <c r="C1" s="1" t="s">
        <v>8379</v>
      </c>
      <c r="D1" s="1" t="s">
        <v>8380</v>
      </c>
      <c r="E1" s="1" t="s">
        <v>8381</v>
      </c>
      <c r="F1" s="1" t="s">
        <v>8382</v>
      </c>
      <c r="G1" s="1" t="s">
        <v>8383</v>
      </c>
      <c r="H1" s="1" t="s">
        <v>8384</v>
      </c>
    </row>
    <row r="2" spans="1:8" x14ac:dyDescent="0.25">
      <c r="A2" t="s">
        <v>8385</v>
      </c>
      <c r="B2">
        <f>COUNTIFS(Kickstarter_Challenge!D:D,"&gt;=0",Kickstarter_Challenge!D:D,"&lt;1000",Kickstarter_Challenge!F:F,"successful",Kickstarter_Challenge!P:P,"plays")</f>
        <v>141</v>
      </c>
      <c r="C2">
        <f>COUNTIFS(Kickstarter_Challenge!D:D,"&gt;=0",Kickstarter_Challenge!D:D,"&lt;1000",Kickstarter_Challenge!F:F,"failed",Kickstarter_Challenge!P:P,"plays")</f>
        <v>45</v>
      </c>
      <c r="D2">
        <f>COUNTIFS(Kickstarter_Challenge!D:D,"&gt;=0",Kickstarter_Challenge!D:D,"&lt;1000",Kickstarter_Challenge!F:F,"Canceled",Kickstarter_Challenge!P:P,"plays")</f>
        <v>0</v>
      </c>
      <c r="E2">
        <f>SUM(B2:D2)</f>
        <v>186</v>
      </c>
      <c r="F2" s="16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8386</v>
      </c>
      <c r="B3">
        <f>COUNTIFS(Kickstarter_Challenge!D:D,"&gt;=1000",Kickstarter_Challenge!D:D,"&lt;=4999",Kickstarter_Challenge!F:F,"successful",Kickstarter_Challenge!P:P,"plays")</f>
        <v>388</v>
      </c>
      <c r="C3">
        <f>COUNTIFS(Kickstarter_Challenge!D:D,"&gt;=1000",Kickstarter_Challenge!D:D,"&lt;=4999",Kickstarter_Challenge!F:F,"failed",Kickstarter_Challenge!P:P,"plays")</f>
        <v>146</v>
      </c>
      <c r="D3">
        <f>COUNTIFS(Kickstarter_Challenge!D:D,"&gt;=1000",Kickstarter_Challenge!D:D,"&lt;=4999",Kickstarter_Challenge!F:F,"canceled",Kickstarter_Challenge!P:P,"plays")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8387</v>
      </c>
      <c r="B4">
        <f>COUNTIFS(Kickstarter_Challenge!D:D,"&gt;=5000",Kickstarter_Challenge!D:D,"&lt;=9999",Kickstarter_Challenge!F:F,"successful",Kickstarter_Challenge!P:P,"plays")</f>
        <v>93</v>
      </c>
      <c r="C4">
        <f>COUNTIFS(Kickstarter_Challenge!D:D,"&gt;=5000",Kickstarter_Challenge!D:D,"&lt;=9999",Kickstarter_Challenge!F:F,"failed",Kickstarter_Challenge!P:P,"plays")</f>
        <v>76</v>
      </c>
      <c r="D4">
        <f>COUNTIFS(Kickstarter_Challenge!D:D,"&gt;=5000",Kickstarter_Challenge!D:D,"&lt;=9999",Kickstarter_Challenge!F:F,"canceled",Kickstarter_Challenge!P:P,"plays")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8388</v>
      </c>
      <c r="B5">
        <f>COUNTIFS(Kickstarter_Challenge!D:D,"&gt;=10000",Kickstarter_Challenge!D:D,"&lt;=14999",Kickstarter_Challenge!F:F,"successful",Kickstarter_Challenge!P:P,"plays")</f>
        <v>39</v>
      </c>
      <c r="C5">
        <f>COUNTIFS(Kickstarter_Challenge!D:D,"&gt;=10000",Kickstarter_Challenge!D:D,"&lt;=14999",Kickstarter_Challenge!F:F,"failed",Kickstarter_Challenge!P:P,"plays")</f>
        <v>33</v>
      </c>
      <c r="D5">
        <f>COUNTIFS(Kickstarter_Challenge!D:D,"&gt;=10000",Kickstarter_Challenge!D:D,"&lt;=14999",Kickstarter_Challenge!F:F,"canceled",Kickstarter_Challenge!P:P,"plays")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8389</v>
      </c>
      <c r="B6">
        <f>COUNTIFS(Kickstarter_Challenge!D:D,"&gt;=15000",Kickstarter_Challenge!D:D,"&lt;=19999",Kickstarter_Challenge!F:F,"successful",Kickstarter_Challenge!P:P,"plays")</f>
        <v>12</v>
      </c>
      <c r="C6">
        <f>COUNTIFS(Kickstarter_Challenge!D:D,"&gt;=15000",Kickstarter_Challenge!D:D,"&lt;=19999",Kickstarter_Challenge!F:F,"failed",Kickstarter_Challenge!P:P,"plays")</f>
        <v>12</v>
      </c>
      <c r="D6">
        <f>COUNTIFS(Kickstarter_Challenge!D:D,"&gt;=15000",Kickstarter_Challenge!D:D,"&lt;=19999",Kickstarter_Challenge!F:F,"canceled",Kickstarter_Challenge!P:P,"plays")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8390</v>
      </c>
      <c r="B7">
        <f>COUNTIFS(Kickstarter_Challenge!D:D,"&gt;=20000",Kickstarter_Challenge!D:D,"&lt;=24999",Kickstarter_Challenge!F:F,"successful",Kickstarter_Challenge!P:P,"plays")</f>
        <v>9</v>
      </c>
      <c r="C7">
        <f>COUNTIFS(Kickstarter_Challenge!D:D,"&gt;=20000",Kickstarter_Challenge!D:D,"&lt;=24999",Kickstarter_Challenge!F:F,"failed",Kickstarter_Challenge!P:P,"plays")</f>
        <v>11</v>
      </c>
      <c r="D7">
        <f>COUNTIFS(Kickstarter_Challenge!D:D,"&gt;=20000",Kickstarter_Challenge!D:D,"&lt;=24999",Kickstarter_Challenge!F:F,"canceled",Kickstarter_Challenge!P:P,"plays")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8391</v>
      </c>
      <c r="B8">
        <f>COUNTIFS(Kickstarter_Challenge!D:D,"&gt;=25000",Kickstarter_Challenge!D:D,"&lt;=29999",Kickstarter_Challenge!F:F,"successful",Kickstarter_Challenge!P:P,"plays")</f>
        <v>1</v>
      </c>
      <c r="C8">
        <f>COUNTIFS(Kickstarter_Challenge!D:D,"&gt;=25000",Kickstarter_Challenge!D:D,"&lt;=29999",Kickstarter_Challenge!F:F,"failed",Kickstarter_Challenge!P:P,"plays")</f>
        <v>4</v>
      </c>
      <c r="D8">
        <f>COUNTIFS(Kickstarter_Challenge!D:D,"&gt;=25000",Kickstarter_Challenge!D:D,"&lt;=29999",Kickstarter_Challenge!F:F,"canceled",Kickstarter_Challenge!P:P,"plays")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8392</v>
      </c>
      <c r="B9">
        <f>COUNTIFS(Kickstarter_Challenge!D:D,"&gt;=30000",Kickstarter_Challenge!D:D,"&lt;=34999",Kickstarter_Challenge!F:F,"successful",Kickstarter_Challenge!P:P,"plays")</f>
        <v>3</v>
      </c>
      <c r="C9">
        <f>COUNTIFS(Kickstarter_Challenge!D:D,"&gt;=30000",Kickstarter_Challenge!D:D,"&lt;=34999",Kickstarter_Challenge!F:F,"failed",Kickstarter_Challenge!P:P,"plays")</f>
        <v>8</v>
      </c>
      <c r="D9">
        <f>COUNTIFS(Kickstarter_Challenge!D:D,"&gt;=30000",Kickstarter_Challenge!D:D,"&lt;=34999",Kickstarter_Challenge!F:F,"canceled",Kickstarter_Challenge!P:P,"plays")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8393</v>
      </c>
      <c r="B10">
        <f>COUNTIFS(Kickstarter_Challenge!D:D,"&gt;=35000",Kickstarter_Challenge!D:D,"&lt;=39999",Kickstarter_Challenge!F:F,"successful",Kickstarter_Challenge!P:P,"plays")</f>
        <v>4</v>
      </c>
      <c r="C10">
        <f>COUNTIFS(Kickstarter_Challenge!D:D,"&gt;=35000",Kickstarter_Challenge!D:D,"&lt;=39999",Kickstarter_Challenge!F:F,"failed",Kickstarter_Challenge!P:P,"plays")</f>
        <v>2</v>
      </c>
      <c r="D10">
        <f>COUNTIFS(Kickstarter_Challenge!D:D,"&gt;=35000",Kickstarter_Challenge!D:D,"&lt;=39999",Kickstarter_Challenge!F:F,"canceled",Kickstarter_Challenge!P:P,"plays")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8394</v>
      </c>
      <c r="B11">
        <f>COUNTIFS(Kickstarter_Challenge!D:D,"&gt;=40000",Kickstarter_Challenge!D:D,"&lt;=44999",Kickstarter_Challenge!F:F,"successful",Kickstarter_Challenge!P:P,"plays")</f>
        <v>2</v>
      </c>
      <c r="C11">
        <f>COUNTIFS(Kickstarter_Challenge!D:D,"&gt;=40000",Kickstarter_Challenge!D:D,"&lt;=44999",Kickstarter_Challenge!F:F,"failed",Kickstarter_Challenge!P:P,"plays")</f>
        <v>1</v>
      </c>
      <c r="D11">
        <f>COUNTIFS(Kickstarter_Challenge!D:D,"&gt;=40000",Kickstarter_Challenge!D:D,"&lt;=44999",Kickstarter_Challenge!F:F,"canceled",Kickstarter_Challenge!P:P,"plays")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8395</v>
      </c>
      <c r="B12">
        <f>COUNTIFS(Kickstarter_Challenge!D:D,"&gt;=45000",Kickstarter_Challenge!D:D,"&lt;=49999",Kickstarter_Challenge!F:F,"successful",Kickstarter_Challenge!P:P,"plays")</f>
        <v>0</v>
      </c>
      <c r="C12">
        <f>COUNTIFS(Kickstarter_Challenge!D:D,"&gt;=45000",Kickstarter_Challenge!D:D,"&lt;=49999",Kickstarter_Challenge!F:F,"failed",Kickstarter_Challenge!P:P,"plays")</f>
        <v>1</v>
      </c>
      <c r="D12">
        <f>COUNTIFS(Kickstarter_Challenge!D:D,"&gt;=45000",Kickstarter_Challenge!D:D,"&lt;=49999",Kickstarter_Challenge!F:F,"canceled",Kickstarter_Challenge!P:P,"plays")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8396</v>
      </c>
      <c r="B13">
        <f>COUNTIFS(Kickstarter_Challenge!D:D,"&gt;=50000",Kickstarter_Challenge!F:F,"successful",Kickstarter_Challenge!P:P,"plays")</f>
        <v>2</v>
      </c>
      <c r="C13">
        <f>COUNTIFS(Kickstarter_Challenge!D:D,"&gt;=50000",Kickstarter_Challenge!F:F,"failed",Kickstarter_Challenge!P:P,"plays")</f>
        <v>14</v>
      </c>
      <c r="D13">
        <f>COUNTIFS(Kickstarter_Challenge!D:D,"&gt;=50000",Kickstarter_Challenge!F:F,"canceled",Kickstarter_Challenge!P:P,"plays")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21" spans="1:1" x14ac:dyDescent="0.25">
      <c r="A21">
        <f>9999-5000</f>
        <v>4999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6CBC3-A6A1-410C-B958-89AEAFC83892}">
  <dimension ref="A1:E7"/>
  <sheetViews>
    <sheetView workbookViewId="0">
      <selection activeCell="C4" sqref="C4:E4"/>
      <pivotSelection pane="bottomRight" activeRow="3" active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8" t="s">
        <v>8222</v>
      </c>
      <c r="B1" t="s">
        <v>8224</v>
      </c>
    </row>
    <row r="2" spans="1:5" x14ac:dyDescent="0.25">
      <c r="A2" s="18" t="s">
        <v>8397</v>
      </c>
      <c r="B2" t="s">
        <v>8360</v>
      </c>
    </row>
    <row r="4" spans="1:5" x14ac:dyDescent="0.25">
      <c r="A4" s="18" t="s">
        <v>8361</v>
      </c>
      <c r="B4" s="18" t="s">
        <v>8362</v>
      </c>
    </row>
    <row r="5" spans="1:5" x14ac:dyDescent="0.25">
      <c r="A5" s="18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7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25">
      <c r="A7" s="17" t="s">
        <v>8363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13AE-20AB-4DFF-933D-AD113A4213A8}">
  <dimension ref="A1:C14"/>
  <sheetViews>
    <sheetView tabSelected="1"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6.42578125" bestFit="1" customWidth="1"/>
  </cols>
  <sheetData>
    <row r="1" spans="1:3" x14ac:dyDescent="0.25">
      <c r="A1" s="19"/>
      <c r="B1" s="19" t="s">
        <v>8398</v>
      </c>
      <c r="C1" s="19" t="s">
        <v>8399</v>
      </c>
    </row>
    <row r="2" spans="1:3" x14ac:dyDescent="0.25">
      <c r="A2" s="19" t="s">
        <v>8400</v>
      </c>
      <c r="B2" s="19">
        <f>ROUND(AVERAGE('[1]Successful US Kickstarters'!D:D),0)</f>
        <v>5049</v>
      </c>
      <c r="C2" s="19">
        <f>ROUND(AVERAGE('[1]Outcome failed'!D:D),0)</f>
        <v>10554</v>
      </c>
    </row>
    <row r="3" spans="1:3" x14ac:dyDescent="0.25">
      <c r="A3" s="19" t="s">
        <v>8401</v>
      </c>
      <c r="B3" s="19">
        <f>ROUND(AVERAGE('[1]Successful US Kickstarters'!D:D),0)</f>
        <v>5049</v>
      </c>
      <c r="C3" s="19">
        <f>ROUND(MEDIAN('[1]Outcome failed'!D:D),0)</f>
        <v>5000</v>
      </c>
    </row>
    <row r="4" spans="1:3" x14ac:dyDescent="0.25">
      <c r="A4" s="19" t="s">
        <v>8402</v>
      </c>
      <c r="B4" s="19">
        <f>ROUND(_xlfn.STDEV.P('[1]Successful US Kickstarters'!D:D),0)</f>
        <v>7749</v>
      </c>
      <c r="C4" s="19">
        <f>ROUND(_xlfn.STDEV.P('[1]Outcome failed'!D:D),0)</f>
        <v>21968</v>
      </c>
    </row>
    <row r="5" spans="1:3" x14ac:dyDescent="0.25">
      <c r="A5" s="19" t="s">
        <v>8403</v>
      </c>
      <c r="B5" s="19">
        <f>_xlfn.QUARTILE.EXC('[1]Successful US Kickstarters'!D:D, 3)</f>
        <v>5000</v>
      </c>
      <c r="C5" s="19">
        <f>_xlfn.QUARTILE.EXC('[1]Outcome failed'!D:D,3)</f>
        <v>10000</v>
      </c>
    </row>
    <row r="6" spans="1:3" x14ac:dyDescent="0.25">
      <c r="A6" s="19" t="s">
        <v>8404</v>
      </c>
      <c r="B6" s="19">
        <f>_xlfn.QUARTILE.EXC('[1]Successful US Kickstarters'!D:D, 1)</f>
        <v>1500</v>
      </c>
      <c r="C6" s="19">
        <f>_xlfn.QUARTILE.EXC('[1]Outcome failed'!D:D,1)</f>
        <v>2000</v>
      </c>
    </row>
    <row r="7" spans="1:3" x14ac:dyDescent="0.25">
      <c r="A7" s="19" t="s">
        <v>8405</v>
      </c>
      <c r="B7" s="19">
        <f>B5-B6</f>
        <v>3500</v>
      </c>
      <c r="C7" s="19">
        <f>C5-C6</f>
        <v>8000</v>
      </c>
    </row>
    <row r="8" spans="1:3" x14ac:dyDescent="0.25">
      <c r="A8" s="19"/>
      <c r="B8" s="19"/>
      <c r="C8" s="19"/>
    </row>
    <row r="9" spans="1:3" x14ac:dyDescent="0.25">
      <c r="A9" s="19" t="s">
        <v>8406</v>
      </c>
      <c r="B9" s="19">
        <f>ROUND(AVERAGE('[1]Successful US Kickstarters'!E:E),0)</f>
        <v>5602</v>
      </c>
      <c r="C9" s="19">
        <f>ROUND(AVERAGE('[1]Outcome failed'!E:E),0)</f>
        <v>559</v>
      </c>
    </row>
    <row r="10" spans="1:3" x14ac:dyDescent="0.25">
      <c r="A10" s="19" t="s">
        <v>8407</v>
      </c>
      <c r="B10" s="19">
        <f>ROUND(MEDIAN('[1]Successful US Kickstarters'!E:E),0)</f>
        <v>3168</v>
      </c>
      <c r="C10" s="19">
        <f>ROUND(MEDIAN('[1]Outcome failed'!E:E),0)</f>
        <v>103</v>
      </c>
    </row>
    <row r="11" spans="1:3" x14ac:dyDescent="0.25">
      <c r="A11" s="19" t="s">
        <v>8408</v>
      </c>
      <c r="B11" s="19">
        <f>ROUND(_xlfn.STDEV.P('[1]Successful US Kickstarters'!E:E),0)</f>
        <v>8335</v>
      </c>
      <c r="C11" s="19">
        <f>ROUND(_xlfn.STDEV.P('[1]Outcome failed'!E:E),0)</f>
        <v>1331</v>
      </c>
    </row>
    <row r="12" spans="1:3" x14ac:dyDescent="0.25">
      <c r="A12" s="19" t="s">
        <v>8409</v>
      </c>
      <c r="B12" s="19">
        <f>_xlfn.QUARTILE.EXC('[1]Successful US Kickstarters'!E:E, 3)</f>
        <v>5699</v>
      </c>
      <c r="C12" s="19">
        <f>_xlfn.QUARTILE.EXC('[1]Outcome failed'!E:E,3)</f>
        <v>501</v>
      </c>
    </row>
    <row r="13" spans="1:3" x14ac:dyDescent="0.25">
      <c r="A13" s="19" t="s">
        <v>8410</v>
      </c>
      <c r="B13" s="19">
        <f>ROUND(_xlfn.QUARTILE.EXC('[1]Successful US Kickstarters'!E:E, 1),0)</f>
        <v>1717</v>
      </c>
      <c r="C13" s="19">
        <f>ROUND(_xlfn.QUARTILE.EXC('[1]Outcome failed'!E:E,1),0)</f>
        <v>9</v>
      </c>
    </row>
    <row r="14" spans="1:3" x14ac:dyDescent="0.25">
      <c r="A14" s="19" t="s">
        <v>8411</v>
      </c>
      <c r="B14" s="19">
        <f>B12-B13</f>
        <v>3982</v>
      </c>
      <c r="C14" s="19">
        <f>C12-C13</f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20F2-2B20-4329-9053-46C4EACA11DB}">
  <dimension ref="A1:F6"/>
  <sheetViews>
    <sheetView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8362</v>
      </c>
    </row>
    <row r="4" spans="1:6" x14ac:dyDescent="0.25">
      <c r="A4" s="18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7" t="s">
        <v>8315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5">
      <c r="A6" s="17" t="s">
        <v>8363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DE21-3828-441D-86FC-C90B8BCAA4BC}">
  <dimension ref="A1:G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8" t="s">
        <v>8397</v>
      </c>
      <c r="B1" t="s">
        <v>8360</v>
      </c>
    </row>
    <row r="2" spans="1:7" x14ac:dyDescent="0.25">
      <c r="A2" s="18" t="s">
        <v>8412</v>
      </c>
      <c r="B2" t="s">
        <v>8360</v>
      </c>
    </row>
    <row r="4" spans="1:7" x14ac:dyDescent="0.25">
      <c r="A4" s="18" t="s">
        <v>8361</v>
      </c>
      <c r="B4" s="18" t="s">
        <v>8362</v>
      </c>
    </row>
    <row r="5" spans="1:7" x14ac:dyDescent="0.25">
      <c r="A5" s="18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8413</v>
      </c>
      <c r="G5" t="s">
        <v>8363</v>
      </c>
    </row>
    <row r="6" spans="1:7" x14ac:dyDescent="0.25">
      <c r="A6" s="17" t="s">
        <v>8413</v>
      </c>
      <c r="B6" s="20"/>
      <c r="C6" s="20"/>
      <c r="D6" s="20"/>
      <c r="E6" s="20"/>
      <c r="F6" s="20"/>
      <c r="G6" s="20"/>
    </row>
    <row r="7" spans="1:7" x14ac:dyDescent="0.25">
      <c r="A7" s="17" t="s">
        <v>8371</v>
      </c>
      <c r="B7" s="20">
        <v>34</v>
      </c>
      <c r="C7" s="20">
        <v>149</v>
      </c>
      <c r="D7" s="20">
        <v>2</v>
      </c>
      <c r="E7" s="20">
        <v>182</v>
      </c>
      <c r="F7" s="20"/>
      <c r="G7" s="20">
        <v>367</v>
      </c>
    </row>
    <row r="8" spans="1:7" x14ac:dyDescent="0.25">
      <c r="A8" s="17" t="s">
        <v>8372</v>
      </c>
      <c r="B8" s="20">
        <v>27</v>
      </c>
      <c r="C8" s="20">
        <v>106</v>
      </c>
      <c r="D8" s="20">
        <v>18</v>
      </c>
      <c r="E8" s="20">
        <v>202</v>
      </c>
      <c r="F8" s="20"/>
      <c r="G8" s="20">
        <v>353</v>
      </c>
    </row>
    <row r="9" spans="1:7" x14ac:dyDescent="0.25">
      <c r="A9" s="17" t="s">
        <v>8373</v>
      </c>
      <c r="B9" s="20">
        <v>28</v>
      </c>
      <c r="C9" s="20">
        <v>108</v>
      </c>
      <c r="D9" s="20">
        <v>30</v>
      </c>
      <c r="E9" s="20">
        <v>180</v>
      </c>
      <c r="F9" s="20"/>
      <c r="G9" s="20">
        <v>346</v>
      </c>
    </row>
    <row r="10" spans="1:7" x14ac:dyDescent="0.25">
      <c r="A10" s="17" t="s">
        <v>8374</v>
      </c>
      <c r="B10" s="20">
        <v>27</v>
      </c>
      <c r="C10" s="20">
        <v>102</v>
      </c>
      <c r="D10" s="20"/>
      <c r="E10" s="20">
        <v>192</v>
      </c>
      <c r="F10" s="20"/>
      <c r="G10" s="20">
        <v>321</v>
      </c>
    </row>
    <row r="11" spans="1:7" x14ac:dyDescent="0.25">
      <c r="A11" s="17" t="s">
        <v>8365</v>
      </c>
      <c r="B11" s="20">
        <v>26</v>
      </c>
      <c r="C11" s="20">
        <v>126</v>
      </c>
      <c r="D11" s="20"/>
      <c r="E11" s="20">
        <v>234</v>
      </c>
      <c r="F11" s="20"/>
      <c r="G11" s="20">
        <v>386</v>
      </c>
    </row>
    <row r="12" spans="1:7" x14ac:dyDescent="0.25">
      <c r="A12" s="17" t="s">
        <v>8375</v>
      </c>
      <c r="B12" s="20">
        <v>27</v>
      </c>
      <c r="C12" s="20">
        <v>147</v>
      </c>
      <c r="D12" s="20"/>
      <c r="E12" s="20">
        <v>211</v>
      </c>
      <c r="F12" s="20"/>
      <c r="G12" s="20">
        <v>385</v>
      </c>
    </row>
    <row r="13" spans="1:7" x14ac:dyDescent="0.25">
      <c r="A13" s="17" t="s">
        <v>8366</v>
      </c>
      <c r="B13" s="20">
        <v>43</v>
      </c>
      <c r="C13" s="20">
        <v>150</v>
      </c>
      <c r="D13" s="20"/>
      <c r="E13" s="20">
        <v>194</v>
      </c>
      <c r="F13" s="20"/>
      <c r="G13" s="20">
        <v>387</v>
      </c>
    </row>
    <row r="14" spans="1:7" x14ac:dyDescent="0.25">
      <c r="A14" s="17" t="s">
        <v>8367</v>
      </c>
      <c r="B14" s="20">
        <v>33</v>
      </c>
      <c r="C14" s="20">
        <v>134</v>
      </c>
      <c r="D14" s="20"/>
      <c r="E14" s="20">
        <v>166</v>
      </c>
      <c r="F14" s="20"/>
      <c r="G14" s="20">
        <v>333</v>
      </c>
    </row>
    <row r="15" spans="1:7" x14ac:dyDescent="0.25">
      <c r="A15" s="17" t="s">
        <v>8368</v>
      </c>
      <c r="B15" s="20">
        <v>24</v>
      </c>
      <c r="C15" s="20">
        <v>127</v>
      </c>
      <c r="D15" s="20"/>
      <c r="E15" s="20">
        <v>147</v>
      </c>
      <c r="F15" s="20"/>
      <c r="G15" s="20">
        <v>298</v>
      </c>
    </row>
    <row r="16" spans="1:7" x14ac:dyDescent="0.25">
      <c r="A16" s="17" t="s">
        <v>8369</v>
      </c>
      <c r="B16" s="20">
        <v>20</v>
      </c>
      <c r="C16" s="20">
        <v>149</v>
      </c>
      <c r="D16" s="20"/>
      <c r="E16" s="20">
        <v>183</v>
      </c>
      <c r="F16" s="20"/>
      <c r="G16" s="20">
        <v>352</v>
      </c>
    </row>
    <row r="17" spans="1:7" x14ac:dyDescent="0.25">
      <c r="A17" s="17" t="s">
        <v>8370</v>
      </c>
      <c r="B17" s="20">
        <v>37</v>
      </c>
      <c r="C17" s="20">
        <v>114</v>
      </c>
      <c r="D17" s="20"/>
      <c r="E17" s="20">
        <v>183</v>
      </c>
      <c r="F17" s="20"/>
      <c r="G17" s="20">
        <v>334</v>
      </c>
    </row>
    <row r="18" spans="1:7" x14ac:dyDescent="0.25">
      <c r="A18" s="17" t="s">
        <v>8376</v>
      </c>
      <c r="B18" s="20">
        <v>23</v>
      </c>
      <c r="C18" s="20">
        <v>118</v>
      </c>
      <c r="D18" s="20"/>
      <c r="E18" s="20">
        <v>111</v>
      </c>
      <c r="F18" s="20"/>
      <c r="G18" s="20">
        <v>252</v>
      </c>
    </row>
    <row r="19" spans="1:7" x14ac:dyDescent="0.25">
      <c r="A19" s="17" t="s">
        <v>8363</v>
      </c>
      <c r="B19" s="20">
        <v>349</v>
      </c>
      <c r="C19" s="20">
        <v>1530</v>
      </c>
      <c r="D19" s="20">
        <v>50</v>
      </c>
      <c r="E19" s="20">
        <v>2185</v>
      </c>
      <c r="F19" s="20"/>
      <c r="G19" s="2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14051-1C70-4B2E-9349-98B5CB695A70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3" max="3" width="33.57031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t="s">
        <v>8414</v>
      </c>
      <c r="B1" t="s">
        <v>8415</v>
      </c>
      <c r="C1" t="s">
        <v>8416</v>
      </c>
      <c r="D1" t="s">
        <v>8217</v>
      </c>
      <c r="E1" t="s">
        <v>8417</v>
      </c>
      <c r="F1" t="s">
        <v>8418</v>
      </c>
    </row>
    <row r="2" spans="1:6" x14ac:dyDescent="0.2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 t="str">
        <f>VLOOKUP(A2,[1]Kickstarter!B:C,1,FALSE)</f>
        <v>Be Prepared</v>
      </c>
      <c r="D2">
        <f>VLOOKUP(A2,[1]Kickstarter!B:E,3,FALSE)</f>
        <v>2000</v>
      </c>
      <c r="E2">
        <f>VLOOKUP(A2,[1]Kickstarter!B:N,13,FALSE)</f>
        <v>51.79</v>
      </c>
      <c r="F2">
        <f>VLOOKUP(A2,[1]Kickstarter!B:M,12,FALSE)</f>
        <v>39</v>
      </c>
    </row>
    <row r="3" spans="1:6" x14ac:dyDescent="0.2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 t="str">
        <f>VLOOKUP(A3,[1]Kickstarter!B:C,1,FALSE)</f>
        <v>Checkpoint 22</v>
      </c>
      <c r="D3">
        <f>VLOOKUP(A3,[1]Kickstarter!B:E,3,FALSE)</f>
        <v>2000</v>
      </c>
      <c r="E3">
        <f>VLOOKUP(A3,[1]Kickstarter!B:N,13,FALSE)</f>
        <v>36.07</v>
      </c>
      <c r="F3">
        <f>VLOOKUP(A3,[1]Kickstarter!B:M,12,FALSE)</f>
        <v>56</v>
      </c>
    </row>
    <row r="4" spans="1:6" x14ac:dyDescent="0.2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 t="str">
        <f>VLOOKUP(A4,[1]Kickstarter!B:C,1,FALSE)</f>
        <v>Cutting Off Kate Bush</v>
      </c>
      <c r="D4">
        <f>VLOOKUP(A4,[1]Kickstarter!B:E,3,FALSE)</f>
        <v>1500</v>
      </c>
      <c r="E4">
        <f>VLOOKUP(A4,[1]Kickstarter!B:N,13,FALSE)</f>
        <v>33.03</v>
      </c>
      <c r="F4">
        <f>VLOOKUP(A4,[1]Kickstarter!B:M,12,FALSE)</f>
        <v>78</v>
      </c>
    </row>
    <row r="5" spans="1:6" x14ac:dyDescent="0.2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 t="str">
        <f>VLOOKUP(A5,[1]Kickstarter!B:C,1,FALSE)</f>
        <v>Jestia and Raedon</v>
      </c>
      <c r="D5">
        <f>VLOOKUP(A5,[1]Kickstarter!B:E,3,FALSE)</f>
        <v>1000</v>
      </c>
      <c r="E5">
        <f>VLOOKUP(A5,[1]Kickstarter!B:N,13,FALSE)</f>
        <v>44.92</v>
      </c>
      <c r="F5">
        <f>VLOOKUP(A5,[1]Kickstarter!B:M,12,FALSE)</f>
        <v>26</v>
      </c>
    </row>
    <row r="6" spans="1:6" x14ac:dyDescent="0.2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 t="str">
        <f>VLOOKUP(A6,[1]Kickstarter!B:C,1,FALSE)</f>
        <v>The Hitchhiker's Guide to the Family</v>
      </c>
      <c r="D6">
        <f>VLOOKUP(A6,[1]Kickstarter!B:E,3,FALSE)</f>
        <v>4000</v>
      </c>
      <c r="E6">
        <f>VLOOKUP(A6,[1]Kickstarter!B:N,13,FALSE)</f>
        <v>36.61</v>
      </c>
      <c r="F6">
        <f>VLOOKUP(A6,[1]Kickstarter!B:M,12,FALSE)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Kickstarter_Challenge</vt:lpstr>
      <vt:lpstr>Theater Outcomes by Launch Date</vt:lpstr>
      <vt:lpstr>Outcomes Based on Goals</vt:lpstr>
      <vt:lpstr>Subcategory Statistics</vt:lpstr>
      <vt:lpstr>Descriptive Statistics</vt:lpstr>
      <vt:lpstr>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2021-06-28T03:14:10Z</dcterms:modified>
</cp:coreProperties>
</file>